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095" windowHeight="6015" activeTab="1"/>
  </bookViews>
  <sheets>
    <sheet name="iXBT" sheetId="1" r:id="rId1"/>
    <sheet name="PCI-E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<sst xmlns="http://schemas.openxmlformats.org/spreadsheetml/2006/main" count="190" uniqueCount="78">
  <si>
    <t>Far Cry</t>
  </si>
  <si>
    <t>Doom 3</t>
  </si>
  <si>
    <t>Half-Life 2</t>
  </si>
  <si>
    <t>Spredning</t>
  </si>
  <si>
    <t>GeForce 6800 Ultra</t>
  </si>
  <si>
    <t>GeForce 6800 GT</t>
  </si>
  <si>
    <t>Radeon X850 XT PE</t>
  </si>
  <si>
    <t>Pris</t>
  </si>
  <si>
    <t>Kr/ydelse</t>
  </si>
  <si>
    <t>GeForce 6600 GT</t>
  </si>
  <si>
    <t>Radeon X800 XL</t>
  </si>
  <si>
    <t>Riddick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</si>
  <si>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</si>
  <si>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</si>
  <si>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</si>
  <si>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</si>
  <si>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</si>
  <si>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</si>
  <si>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</si>
  <si>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</si>
  <si>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</si>
  <si>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</si>
  <si>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Link</t>
  </si>
  <si>
    <t>11.</t>
  </si>
  <si>
    <t>12.</t>
  </si>
  <si>
    <t>13.</t>
  </si>
  <si>
    <t>14.</t>
  </si>
  <si>
    <t>=</t>
  </si>
  <si>
    <t>PCI-Express</t>
  </si>
  <si>
    <t>SLI - GeForce 7800 GTX, 430/1200</t>
  </si>
  <si>
    <t>SLI - GeForce 6800 Ultra, 425/1100</t>
  </si>
  <si>
    <t>SLI - GeForce 6800 GT, 350/1000</t>
  </si>
  <si>
    <t>SLI - GeForce 6600 GT, 500/1000, 128 MB</t>
  </si>
  <si>
    <t>GeForce 7800 GTX, 430/1200</t>
  </si>
  <si>
    <t>GeForce 7800 GT, 400/1000</t>
  </si>
  <si>
    <t>GeForce 6800 Ultra, 425/1100</t>
  </si>
  <si>
    <t>GeForce 6800 GT, 350/1000</t>
  </si>
  <si>
    <t>GeForce 6600 GT, 500/1000, 128 MB</t>
  </si>
  <si>
    <t>Radeon X850 XT PE, 540/1180</t>
  </si>
  <si>
    <t>Radeon X850 XT, 520/1080</t>
  </si>
  <si>
    <t>Radeon X800 XL, 400/990, 512 MB</t>
  </si>
  <si>
    <t>Radeon X800 XL, 400/990</t>
  </si>
  <si>
    <t>Radeon X700 Pro, 425/860</t>
  </si>
  <si>
    <t>F.E.A.R.</t>
  </si>
  <si>
    <t>SC:Chaos</t>
  </si>
  <si>
    <t>Faktor</t>
  </si>
  <si>
    <t>Snit</t>
  </si>
  <si>
    <t>SLI - GeForce 7800 GTX</t>
  </si>
  <si>
    <t>SLI - GeForce 6800 Ultra</t>
  </si>
  <si>
    <t>SLI - GeForce 6800 GT</t>
  </si>
  <si>
    <t>SLI - GeForce 6600 GT (128 MB)</t>
  </si>
  <si>
    <t>GeForce 7800 GTX</t>
  </si>
  <si>
    <t>GeForce 7800 GT</t>
  </si>
  <si>
    <t>GeForce 6600 GT (128 MB)</t>
  </si>
  <si>
    <t>Radeon X850 XT</t>
  </si>
  <si>
    <t>Radeon X800 XL (512 MB)</t>
  </si>
  <si>
    <t>Radeon X700 Pro</t>
  </si>
  <si>
    <t>Forkortet navn til diagrammer</t>
  </si>
  <si>
    <t>http://www.edbpriser.dk/Listprices.asp?ID=146418</t>
  </si>
  <si>
    <t>http://www.edbpriser.dk/Listprices.asp?ID=150942</t>
  </si>
  <si>
    <t>http://www.edbpriser.dk/Listprices.asp?ID=121048 (se http://www.edbpriser.dk/Listprices.asp?ID=124004 for -25 MHz og - 1500kr)</t>
  </si>
  <si>
    <t>http://www.edbpriser.dk/Listprices.asp?ID=121049</t>
  </si>
  <si>
    <t>http://www.edbpriser.dk/Listprices.asp?ID=104661</t>
  </si>
  <si>
    <t>http://www.edbpriser.dk/Listprices.asp?ID=151672</t>
  </si>
  <si>
    <t>http://www.edbpriser.dk/Listprices.asp?ID=140199</t>
  </si>
  <si>
    <t>http://www.edbpriser.dk/Listprices.asp?ID=122109</t>
  </si>
  <si>
    <t>http://www.edbpriser.dk/Listprices.asp?ID=146606</t>
  </si>
  <si>
    <t>http://www.edbpriser.dk/Listprices.asp?ID=120467</t>
  </si>
  <si>
    <t>SLI - GeForce 6600 GT</t>
  </si>
  <si>
    <t>Radeon X800 XL (256 MB)</t>
  </si>
  <si>
    <t>Beregniner til artikel om iXBT sep. 2005</t>
  </si>
  <si>
    <t>Eksperiment</t>
  </si>
  <si>
    <t>Navn</t>
  </si>
  <si>
    <t>X</t>
  </si>
  <si>
    <t>Y</t>
  </si>
  <si>
    <t>A (fundet af tendenslinien)</t>
  </si>
  <si>
    <t>Hældningstallet (y2-y1/x2-x1) (ganger med 10000 for at gøre det mere overskueligt)</t>
  </si>
  <si>
    <t>Til at kopiere over i txt dokument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</si>
</sst>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%"/>
    <numFmt numFmtId="175" formatCode="0.0000%"/>
    <numFmt numFmtId="176" formatCode="_(&quot;kr&quot;\ * #,##0.0_);_(&quot;kr&quot;\ * \(#,##0.0\);_(&quot;kr&quot;\ * &quot;-&quot;??_);_(@_)"/>
    <numFmt numFmtId="177" formatCode="0\ %"/>
    <numFmt numFmtId="178" formatCode="0.0\ %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17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sz val="2"/>
      <name val="Arial"/>
      <family val="2"/>
    </font>
    <font>
      <sz val="2.25"/>
      <name val="Arial"/>
      <family val="2"/>
    </font>
    <font>
      <b/>
      <sz val="2"/>
      <name val="Arial"/>
      <family val="0"/>
    </font>
    <font>
      <b/>
      <sz val="2.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vertAlign val="superscript"/>
      <sz val="10"/>
      <color indexed="22"/>
      <name val="Verdana"/>
      <family val="2"/>
    </font>
    <font>
      <sz val="8.75"/>
      <color indexed="2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21" applyAlignment="1">
      <alignment/>
    </xf>
    <xf numFmtId="9" fontId="0" fillId="0" borderId="0" xfId="20" applyAlignment="1">
      <alignment/>
    </xf>
    <xf numFmtId="44" fontId="0" fillId="0" borderId="0" xfId="21" applyFon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0" xfId="2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20" applyFill="1" applyBorder="1" applyAlignment="1">
      <alignment/>
    </xf>
    <xf numFmtId="0" fontId="0" fillId="0" borderId="0" xfId="0" applyFill="1" applyBorder="1" applyAlignment="1">
      <alignment/>
    </xf>
    <xf numFmtId="9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Alignment="1">
      <alignment/>
    </xf>
    <xf numFmtId="173" fontId="0" fillId="0" borderId="0" xfId="20" applyNumberFormat="1" applyFill="1" applyBorder="1" applyAlignment="1">
      <alignment/>
    </xf>
    <xf numFmtId="173" fontId="0" fillId="0" borderId="0" xfId="20" applyNumberFormat="1" applyFill="1" applyAlignment="1">
      <alignment/>
    </xf>
    <xf numFmtId="9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9" fontId="0" fillId="0" borderId="0" xfId="20" applyFill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9" fontId="0" fillId="0" borderId="2" xfId="20" applyBorder="1" applyAlignment="1">
      <alignment/>
    </xf>
    <xf numFmtId="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5" xfId="20" applyFill="1" applyBorder="1" applyAlignment="1">
      <alignment/>
    </xf>
    <xf numFmtId="9" fontId="0" fillId="2" borderId="8" xfId="20" applyFill="1" applyBorder="1" applyAlignment="1">
      <alignment/>
    </xf>
    <xf numFmtId="0" fontId="7" fillId="2" borderId="2" xfId="0" applyFont="1" applyFill="1" applyBorder="1" applyAlignment="1">
      <alignment/>
    </xf>
    <xf numFmtId="9" fontId="7" fillId="2" borderId="2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9" fontId="7" fillId="2" borderId="0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9" fontId="7" fillId="2" borderId="7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21" applyBorder="1" applyAlignment="1">
      <alignment/>
    </xf>
    <xf numFmtId="44" fontId="0" fillId="0" borderId="0" xfId="21" applyBorder="1" applyAlignment="1">
      <alignment/>
    </xf>
    <xf numFmtId="9" fontId="0" fillId="0" borderId="3" xfId="20" applyBorder="1" applyAlignment="1">
      <alignment/>
    </xf>
    <xf numFmtId="9" fontId="0" fillId="0" borderId="5" xfId="20" applyBorder="1" applyAlignment="1">
      <alignment/>
    </xf>
    <xf numFmtId="9" fontId="0" fillId="0" borderId="5" xfId="0" applyNumberFormat="1" applyBorder="1" applyAlignment="1">
      <alignment/>
    </xf>
    <xf numFmtId="9" fontId="0" fillId="0" borderId="8" xfId="0" applyNumberFormat="1" applyBorder="1" applyAlignment="1">
      <alignment/>
    </xf>
    <xf numFmtId="43" fontId="7" fillId="2" borderId="3" xfId="15" applyFont="1" applyFill="1" applyBorder="1" applyAlignment="1">
      <alignment/>
    </xf>
    <xf numFmtId="43" fontId="7" fillId="2" borderId="5" xfId="15" applyFont="1" applyFill="1" applyBorder="1" applyAlignment="1">
      <alignment/>
    </xf>
    <xf numFmtId="43" fontId="7" fillId="2" borderId="8" xfId="15" applyFont="1" applyFill="1" applyBorder="1" applyAlignment="1">
      <alignment/>
    </xf>
    <xf numFmtId="9" fontId="0" fillId="0" borderId="0" xfId="20" applyAlignment="1">
      <alignment/>
    </xf>
    <xf numFmtId="0" fontId="0" fillId="0" borderId="0" xfId="0" applyAlignment="1" quotePrefix="1">
      <alignment/>
    </xf>
    <xf numFmtId="177" fontId="0" fillId="0" borderId="0" xfId="20" applyNumberFormat="1" applyAlignment="1">
      <alignment/>
    </xf>
    <xf numFmtId="177" fontId="7" fillId="2" borderId="1" xfId="20" applyNumberFormat="1" applyFont="1" applyFill="1" applyBorder="1" applyAlignment="1">
      <alignment/>
    </xf>
    <xf numFmtId="177" fontId="7" fillId="2" borderId="2" xfId="20" applyNumberFormat="1" applyFont="1" applyFill="1" applyBorder="1" applyAlignment="1">
      <alignment/>
    </xf>
    <xf numFmtId="177" fontId="7" fillId="2" borderId="3" xfId="20" applyNumberFormat="1" applyFont="1" applyFill="1" applyBorder="1" applyAlignment="1">
      <alignment/>
    </xf>
    <xf numFmtId="177" fontId="7" fillId="2" borderId="4" xfId="20" applyNumberFormat="1" applyFont="1" applyFill="1" applyBorder="1" applyAlignment="1">
      <alignment/>
    </xf>
    <xf numFmtId="177" fontId="7" fillId="2" borderId="0" xfId="20" applyNumberFormat="1" applyFont="1" applyFill="1" applyBorder="1" applyAlignment="1">
      <alignment/>
    </xf>
    <xf numFmtId="177" fontId="7" fillId="2" borderId="5" xfId="20" applyNumberFormat="1" applyFont="1" applyFill="1" applyBorder="1" applyAlignment="1">
      <alignment/>
    </xf>
    <xf numFmtId="177" fontId="7" fillId="2" borderId="6" xfId="20" applyNumberFormat="1" applyFont="1" applyFill="1" applyBorder="1" applyAlignment="1">
      <alignment/>
    </xf>
    <xf numFmtId="177" fontId="7" fillId="2" borderId="7" xfId="20" applyNumberFormat="1" applyFont="1" applyFill="1" applyBorder="1" applyAlignment="1">
      <alignment/>
    </xf>
    <xf numFmtId="177" fontId="7" fillId="2" borderId="8" xfId="2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7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/>
    </xf>
    <xf numFmtId="9" fontId="7" fillId="2" borderId="9" xfId="20" applyFont="1" applyFill="1" applyBorder="1" applyAlignment="1">
      <alignment/>
    </xf>
    <xf numFmtId="9" fontId="7" fillId="2" borderId="10" xfId="20" applyFont="1" applyFill="1" applyBorder="1" applyAlignment="1">
      <alignment/>
    </xf>
    <xf numFmtId="9" fontId="7" fillId="2" borderId="11" xfId="20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15" applyFont="1" applyBorder="1" applyAlignment="1">
      <alignment/>
    </xf>
    <xf numFmtId="43" fontId="0" fillId="0" borderId="10" xfId="15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21" applyNumberFormat="1" applyFont="1" applyBorder="1" applyAlignment="1">
      <alignment/>
    </xf>
    <xf numFmtId="9" fontId="7" fillId="0" borderId="12" xfId="0" applyNumberFormat="1" applyFont="1" applyFill="1" applyBorder="1" applyAlignment="1">
      <alignment/>
    </xf>
    <xf numFmtId="43" fontId="0" fillId="0" borderId="0" xfId="15" applyAlignment="1">
      <alignment horizontal="left"/>
    </xf>
    <xf numFmtId="9" fontId="7" fillId="0" borderId="0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Gennemsnitlig procentuel ydelse i 1600x1200 uden FSAA og ANI med AGP kort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iXBT!#REF!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iXBT!#REF!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iXBT!#REF!</c:f>
              <c:numCache>
                <c:ptCount val="1"/>
                <c:pt idx="0">
                  <c:v>1</c:v>
                </c:pt>
              </c:numCache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0"/>
        <c:lblOffset val="100"/>
        <c:noMultiLvlLbl val="0"/>
      </c:catAx>
      <c:valAx>
        <c:axId val="17510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Gennemsnitlig procentuel ydelse i 1600x1200 uden FSAA og ANI med PCI-Express kort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iXBT!#REF!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iXBT!#REF!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iXBT!#REF!</c:f>
              <c:numCache>
                <c:ptCount val="1"/>
                <c:pt idx="0">
                  <c:v>1</c:v>
                </c:pt>
              </c:numCache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0"/>
        <c:lblOffset val="100"/>
        <c:noMultiLvlLbl val="0"/>
      </c:catAx>
      <c:valAx>
        <c:axId val="76140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Kr/ydelse for AGP kort
(lavere er bedre)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iXBT!#REF!</c:f>
              <c:strCache>
                <c:ptCount val="1"/>
                <c:pt idx="0">
                  <c:v>#REFERENCE!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iXBT!#REF!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iXBT!#REF!</c:f>
              <c:numCache>
                <c:ptCount val="1"/>
                <c:pt idx="0">
                  <c:v>1</c:v>
                </c:pt>
              </c:numCache>
            </c:numRef>
          </c:val>
        </c:ser>
        <c:axId val="1417236"/>
        <c:axId val="12755125"/>
      </c:barChart>
      <c:catAx>
        <c:axId val="141723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0"/>
        <c:lblOffset val="100"/>
        <c:noMultiLvlLbl val="0"/>
      </c:catAx>
      <c:valAx>
        <c:axId val="127551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Kr/ydelse for PCI-Express kort
(lavere er bedre)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iXBT!#REF!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iXBT!#REF!</c:f>
              <c:numCache>
                <c:ptCount val="1"/>
                <c:pt idx="0">
                  <c:v>1</c:v>
                </c:pt>
              </c:numCache>
            </c:numRef>
          </c:val>
        </c:ser>
        <c:axId val="47687262"/>
        <c:axId val="26532175"/>
      </c:barChart>
      <c:catAx>
        <c:axId val="4768726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0"/>
        <c:lblOffset val="100"/>
        <c:noMultiLvlLbl val="0"/>
      </c:catAx>
      <c:valAx>
        <c:axId val="2653217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8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Gennemsnitlig procentuel ydelse i 1600x1200 med 4xAA og 16xAF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5"/>
          <c:w val="0.953"/>
          <c:h val="0.8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339966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'PCI-E'!$I$45:$I$58</c:f>
              <c:strCache/>
            </c:strRef>
          </c:cat>
          <c:val>
            <c:numRef>
              <c:f>'PCI-E'!$J$45:$J$58</c:f>
              <c:numCache/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1622537"/>
        <c:crosses val="autoZero"/>
        <c:auto val="0"/>
        <c:lblOffset val="100"/>
        <c:noMultiLvlLbl val="0"/>
      </c:catAx>
      <c:valAx>
        <c:axId val="162253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Pris i kr / Gennemsnitlig procentuel ydelse
(lavere er "bedre")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575"/>
          <c:w val="0.97975"/>
          <c:h val="0.857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'PCI-E'!$N$45:$N$58</c:f>
              <c:strCache/>
            </c:strRef>
          </c:cat>
          <c:val>
            <c:numRef>
              <c:f>'PCI-E'!$O$45:$O$58</c:f>
              <c:numCache/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64316643"/>
        <c:crosses val="autoZero"/>
        <c:auto val="0"/>
        <c:lblOffset val="100"/>
        <c:noMultiLvlLbl val="0"/>
      </c:catAx>
      <c:valAx>
        <c:axId val="64316643"/>
        <c:scaling>
          <c:orientation val="minMax"/>
          <c:max val="1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4602834"/>
        <c:crossesAt val="1"/>
        <c:crossBetween val="between"/>
        <c:dispUnits/>
        <c:majorUnit val="1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75"/>
          <c:y val="0.27025"/>
          <c:w val="0.96525"/>
          <c:h val="0.6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'PCI-E'!$Q$45</c:f>
              <c:strCache>
                <c:ptCount val="1"/>
                <c:pt idx="0">
                  <c:v>SLI - 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('PCI-E'!$R$45,'PCI-E'!$R$45,'PCI-E'!$R$45)</c:f>
              <c:numCache/>
            </c:numRef>
          </c:xVal>
          <c:yVal>
            <c:numRef>
              <c:f>'PCI-E'!$S$45:$U$45</c:f>
              <c:numCache/>
            </c:numRef>
          </c:yVal>
          <c:smooth val="0"/>
        </c:ser>
        <c:ser>
          <c:idx val="1"/>
          <c:order val="1"/>
          <c:tx>
            <c:strRef>
              <c:f>'PCI-E'!$Q$46</c:f>
              <c:strCache>
                <c:ptCount val="1"/>
                <c:pt idx="0">
                  <c:v>SLI - 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('PCI-E'!$R$46,'PCI-E'!$R$46,'PCI-E'!$R$46)</c:f>
              <c:numCache/>
            </c:numRef>
          </c:xVal>
          <c:yVal>
            <c:numRef>
              <c:f>'PCI-E'!$S$46:$U$46</c:f>
              <c:numCache/>
            </c:numRef>
          </c:yVal>
          <c:smooth val="0"/>
        </c:ser>
        <c:ser>
          <c:idx val="2"/>
          <c:order val="2"/>
          <c:tx>
            <c:strRef>
              <c:f>'PCI-E'!$Q$47</c:f>
              <c:strCache>
                <c:ptCount val="1"/>
                <c:pt idx="0">
                  <c:v>SLI - 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('PCI-E'!$R$47,'PCI-E'!$R$47,'PCI-E'!$R$47)</c:f>
              <c:numCache/>
            </c:numRef>
          </c:xVal>
          <c:yVal>
            <c:numRef>
              <c:f>'PCI-E'!$S$47:$U$47</c:f>
              <c:numCache/>
            </c:numRef>
          </c:yVal>
          <c:smooth val="0"/>
        </c:ser>
        <c:ser>
          <c:idx val="3"/>
          <c:order val="3"/>
          <c:tx>
            <c:strRef>
              <c:f>'PCI-E'!$Q$48</c:f>
              <c:strCache>
                <c:ptCount val="1"/>
                <c:pt idx="0">
                  <c:v>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('PCI-E'!$R$48,'PCI-E'!$R$48,'PCI-E'!$R$48)</c:f>
              <c:numCache/>
            </c:numRef>
          </c:xVal>
          <c:yVal>
            <c:numRef>
              <c:f>'PCI-E'!$S$48:$U$48</c:f>
              <c:numCache/>
            </c:numRef>
          </c:yVal>
          <c:smooth val="0"/>
        </c:ser>
        <c:ser>
          <c:idx val="4"/>
          <c:order val="4"/>
          <c:tx>
            <c:strRef>
              <c:f>'PCI-E'!$Q$49</c:f>
              <c:strCache>
                <c:ptCount val="1"/>
                <c:pt idx="0">
                  <c:v>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('PCI-E'!$R$49,'PCI-E'!$R$49,'PCI-E'!$R$49)</c:f>
              <c:numCache/>
            </c:numRef>
          </c:xVal>
          <c:yVal>
            <c:numRef>
              <c:f>'PCI-E'!$S$49:$U$49</c:f>
              <c:numCache/>
            </c:numRef>
          </c:yVal>
          <c:smooth val="0"/>
        </c:ser>
        <c:ser>
          <c:idx val="5"/>
          <c:order val="5"/>
          <c:tx>
            <c:strRef>
              <c:f>'PCI-E'!$Q$50</c:f>
              <c:strCache>
                <c:ptCount val="1"/>
                <c:pt idx="0">
                  <c:v>Radeon X850 XT 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('PCI-E'!$R$50,'PCI-E'!$R$50,'PCI-E'!$R$50)</c:f>
              <c:numCache/>
            </c:numRef>
          </c:xVal>
          <c:yVal>
            <c:numRef>
              <c:f>'PCI-E'!$S$50:$U$50</c:f>
              <c:numCache/>
            </c:numRef>
          </c:yVal>
          <c:smooth val="0"/>
        </c:ser>
        <c:ser>
          <c:idx val="6"/>
          <c:order val="6"/>
          <c:tx>
            <c:strRef>
              <c:f>'PCI-E'!$Q$51</c:f>
              <c:strCache>
                <c:ptCount val="1"/>
                <c:pt idx="0">
                  <c:v>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('PCI-E'!$R$51,'PCI-E'!$R$51,'PCI-E'!$R$51)</c:f>
              <c:numCache/>
            </c:numRef>
          </c:xVal>
          <c:yVal>
            <c:numRef>
              <c:f>'PCI-E'!$S$51:$U$51</c:f>
              <c:numCache/>
            </c:numRef>
          </c:yVal>
          <c:smooth val="0"/>
        </c:ser>
        <c:ser>
          <c:idx val="7"/>
          <c:order val="7"/>
          <c:tx>
            <c:strRef>
              <c:f>'PCI-E'!$Q$52</c:f>
              <c:strCache>
                <c:ptCount val="1"/>
                <c:pt idx="0">
                  <c:v>Radeon X850 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('PCI-E'!$R$52,'PCI-E'!$R$52,'PCI-E'!$R$52)</c:f>
              <c:numCache/>
            </c:numRef>
          </c:xVal>
          <c:yVal>
            <c:numRef>
              <c:f>'PCI-E'!$S$52:$U$52</c:f>
              <c:numCache/>
            </c:numRef>
          </c:yVal>
          <c:smooth val="0"/>
        </c:ser>
        <c:ser>
          <c:idx val="8"/>
          <c:order val="8"/>
          <c:tx>
            <c:strRef>
              <c:f>'PCI-E'!$Q$53</c:f>
              <c:strCache>
                <c:ptCount val="1"/>
                <c:pt idx="0">
                  <c:v>Radeon X800 XL (512 MB)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('PCI-E'!$R$53,'PCI-E'!$R$53,'PCI-E'!$R$53)</c:f>
              <c:numCache/>
            </c:numRef>
          </c:xVal>
          <c:yVal>
            <c:numRef>
              <c:f>'PCI-E'!$S$53:$U$53</c:f>
              <c:numCache/>
            </c:numRef>
          </c:yVal>
          <c:smooth val="0"/>
        </c:ser>
        <c:ser>
          <c:idx val="9"/>
          <c:order val="9"/>
          <c:tx>
            <c:strRef>
              <c:f>'PCI-E'!$Q$54</c:f>
              <c:strCache>
                <c:ptCount val="1"/>
                <c:pt idx="0">
                  <c:v>SLI - GeForce 6600 GT (128 MB)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('PCI-E'!$R$54,'PCI-E'!$R$54,'PCI-E'!$R$54)</c:f>
              <c:numCache/>
            </c:numRef>
          </c:xVal>
          <c:yVal>
            <c:numRef>
              <c:f>'PCI-E'!$S$54:$U$54</c:f>
              <c:numCache/>
            </c:numRef>
          </c:yVal>
          <c:smooth val="0"/>
        </c:ser>
        <c:ser>
          <c:idx val="10"/>
          <c:order val="10"/>
          <c:tx>
            <c:strRef>
              <c:f>'PCI-E'!$Q$55</c:f>
              <c:strCache>
                <c:ptCount val="1"/>
                <c:pt idx="0">
                  <c:v>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('PCI-E'!$R$55,'PCI-E'!$R$55,'PCI-E'!$R$55)</c:f>
              <c:numCache/>
            </c:numRef>
          </c:xVal>
          <c:yVal>
            <c:numRef>
              <c:f>'PCI-E'!$S$55:$U$55</c:f>
              <c:numCache/>
            </c:numRef>
          </c:yVal>
          <c:smooth val="0"/>
        </c:ser>
        <c:ser>
          <c:idx val="11"/>
          <c:order val="11"/>
          <c:tx>
            <c:strRef>
              <c:f>'PCI-E'!$Q$56</c:f>
              <c:strCache>
                <c:ptCount val="1"/>
                <c:pt idx="0">
                  <c:v>Radeon X800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('PCI-E'!$R$56,'PCI-E'!$R$56,'PCI-E'!$R$56)</c:f>
              <c:numCache/>
            </c:numRef>
          </c:xVal>
          <c:yVal>
            <c:numRef>
              <c:f>'PCI-E'!$S$56:$U$56</c:f>
              <c:numCache/>
            </c:numRef>
          </c:yVal>
          <c:smooth val="0"/>
        </c:ser>
        <c:ser>
          <c:idx val="12"/>
          <c:order val="12"/>
          <c:tx>
            <c:strRef>
              <c:f>'PCI-E'!$Q$57</c:f>
              <c:strCache>
                <c:ptCount val="1"/>
                <c:pt idx="0">
                  <c:v>GeForce 6600 GT (128 MB)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('PCI-E'!$R$57,'PCI-E'!$R$57,'PCI-E'!$R$57)</c:f>
              <c:numCache/>
            </c:numRef>
          </c:xVal>
          <c:yVal>
            <c:numRef>
              <c:f>'PCI-E'!$S$57:$U$57</c:f>
              <c:numCache/>
            </c:numRef>
          </c:yVal>
          <c:smooth val="0"/>
        </c:ser>
        <c:ser>
          <c:idx val="13"/>
          <c:order val="13"/>
          <c:tx>
            <c:strRef>
              <c:f>'PCI-E'!$Q$58</c:f>
              <c:strCache>
                <c:ptCount val="1"/>
                <c:pt idx="0">
                  <c:v>Radeon X700 Pro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('PCI-E'!$R$58,'PCI-E'!$R$58,'PCI-E'!$R$58)</c:f>
              <c:numCache/>
            </c:numRef>
          </c:xVal>
          <c:yVal>
            <c:numRef>
              <c:f>'PCI-E'!$S$58:$U$58</c:f>
              <c:numCache/>
            </c:numRef>
          </c:yVal>
          <c:smooth val="0"/>
        </c:ser>
        <c:ser>
          <c:idx val="16"/>
          <c:order val="14"/>
          <c:tx>
            <c:v>TENDENS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0C0C0"/>
                </a:solidFill>
              </a:ln>
            </c:spPr>
            <c:trendlineType val="linear"/>
            <c:backward val="300"/>
            <c:dispEq val="0"/>
            <c:dispRSqr val="0"/>
          </c:trendline>
          <c:xVal>
            <c:numRef>
              <c:f>'PCI-E'!$R$45:$R$58</c:f>
              <c:numCache/>
            </c:numRef>
          </c:xVal>
          <c:yVal>
            <c:numRef>
              <c:f>'PCI-E'!$S$45:$S$58</c:f>
              <c:numCache/>
            </c:numRef>
          </c:yVal>
          <c:smooth val="0"/>
        </c:ser>
        <c:axId val="41978876"/>
        <c:axId val="42265565"/>
      </c:scatterChart>
      <c:val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kr&quot;\ * #,##0_);_(&quot;kr&quot;\ * \(#,##0\);_(&quot;kr&quot;\ 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42265565"/>
        <c:crosses val="autoZero"/>
        <c:crossBetween val="midCat"/>
        <c:dispUnits/>
      </c:valAx>
      <c:valAx>
        <c:axId val="422655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Gennemsnitlig Procentuel Ydelse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t"/>
      <c:legendEntry>
        <c:idx val="14"/>
        <c:delete val="1"/>
      </c:legendEntry>
      <c:layout>
        <c:manualLayout>
          <c:xMode val="edge"/>
          <c:yMode val="edge"/>
          <c:x val="0"/>
          <c:y val="0.019"/>
          <c:w val="0.95225"/>
          <c:h val="0.238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50" b="0" i="0" u="none" baseline="0">
          <a:solidFill>
            <a:srgbClr val="C0C0C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25"/>
          <c:y val="0.23"/>
          <c:w val="0.95575"/>
          <c:h val="0.7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'PCI-E'!$Q$45</c:f>
              <c:strCache>
                <c:ptCount val="1"/>
                <c:pt idx="0">
                  <c:v>SLI - 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'PCI-E'!$R$45</c:f>
              <c:numCache/>
            </c:numRef>
          </c:xVal>
          <c:yVal>
            <c:numRef>
              <c:f>'PCI-E'!$S$45</c:f>
              <c:numCache/>
            </c:numRef>
          </c:yVal>
          <c:smooth val="0"/>
        </c:ser>
        <c:ser>
          <c:idx val="1"/>
          <c:order val="1"/>
          <c:tx>
            <c:strRef>
              <c:f>'PCI-E'!$Q$46</c:f>
              <c:strCache>
                <c:ptCount val="1"/>
                <c:pt idx="0">
                  <c:v>SLI - 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'PCI-E'!$R$46</c:f>
              <c:numCache/>
            </c:numRef>
          </c:xVal>
          <c:yVal>
            <c:numRef>
              <c:f>'PCI-E'!$S$46</c:f>
              <c:numCache/>
            </c:numRef>
          </c:yVal>
          <c:smooth val="0"/>
        </c:ser>
        <c:ser>
          <c:idx val="2"/>
          <c:order val="2"/>
          <c:tx>
            <c:strRef>
              <c:f>'PCI-E'!$Q$47</c:f>
              <c:strCache>
                <c:ptCount val="1"/>
                <c:pt idx="0">
                  <c:v>SLI - 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'PCI-E'!$R$47</c:f>
              <c:numCache/>
            </c:numRef>
          </c:xVal>
          <c:yVal>
            <c:numRef>
              <c:f>'PCI-E'!$S$47</c:f>
              <c:numCache/>
            </c:numRef>
          </c:yVal>
          <c:smooth val="0"/>
        </c:ser>
        <c:ser>
          <c:idx val="3"/>
          <c:order val="3"/>
          <c:tx>
            <c:strRef>
              <c:f>'PCI-E'!$Q$48</c:f>
              <c:strCache>
                <c:ptCount val="1"/>
                <c:pt idx="0">
                  <c:v>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'PCI-E'!$R$48</c:f>
              <c:numCache/>
            </c:numRef>
          </c:xVal>
          <c:yVal>
            <c:numRef>
              <c:f>'PCI-E'!$S$48</c:f>
              <c:numCache/>
            </c:numRef>
          </c:yVal>
          <c:smooth val="0"/>
        </c:ser>
        <c:ser>
          <c:idx val="4"/>
          <c:order val="4"/>
          <c:tx>
            <c:strRef>
              <c:f>'PCI-E'!$Q$49</c:f>
              <c:strCache>
                <c:ptCount val="1"/>
                <c:pt idx="0">
                  <c:v>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'PCI-E'!$R$49</c:f>
              <c:numCache/>
            </c:numRef>
          </c:xVal>
          <c:yVal>
            <c:numRef>
              <c:f>'PCI-E'!$S$49</c:f>
              <c:numCache/>
            </c:numRef>
          </c:yVal>
          <c:smooth val="0"/>
        </c:ser>
        <c:ser>
          <c:idx val="5"/>
          <c:order val="5"/>
          <c:tx>
            <c:strRef>
              <c:f>'PCI-E'!$Q$50</c:f>
              <c:strCache>
                <c:ptCount val="1"/>
                <c:pt idx="0">
                  <c:v>Radeon X850 XT 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'PCI-E'!$R$50</c:f>
              <c:numCache/>
            </c:numRef>
          </c:xVal>
          <c:yVal>
            <c:numRef>
              <c:f>'PCI-E'!$S$50</c:f>
              <c:numCache/>
            </c:numRef>
          </c:yVal>
          <c:smooth val="0"/>
        </c:ser>
        <c:ser>
          <c:idx val="6"/>
          <c:order val="6"/>
          <c:tx>
            <c:strRef>
              <c:f>'PCI-E'!$Q$51</c:f>
              <c:strCache>
                <c:ptCount val="1"/>
                <c:pt idx="0">
                  <c:v>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'PCI-E'!$R$51</c:f>
              <c:numCache/>
            </c:numRef>
          </c:xVal>
          <c:yVal>
            <c:numRef>
              <c:f>'PCI-E'!$S$51</c:f>
              <c:numCache/>
            </c:numRef>
          </c:yVal>
          <c:smooth val="0"/>
        </c:ser>
        <c:ser>
          <c:idx val="7"/>
          <c:order val="7"/>
          <c:tx>
            <c:strRef>
              <c:f>'PCI-E'!$Q$52</c:f>
              <c:strCache>
                <c:ptCount val="1"/>
                <c:pt idx="0">
                  <c:v>Radeon X850 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'PCI-E'!$R$52</c:f>
              <c:numCache/>
            </c:numRef>
          </c:xVal>
          <c:yVal>
            <c:numRef>
              <c:f>'PCI-E'!$S$52</c:f>
              <c:numCache/>
            </c:numRef>
          </c:yVal>
          <c:smooth val="0"/>
        </c:ser>
        <c:ser>
          <c:idx val="8"/>
          <c:order val="8"/>
          <c:tx>
            <c:strRef>
              <c:f>'PCI-E'!$Q$53</c:f>
              <c:strCache>
                <c:ptCount val="1"/>
                <c:pt idx="0">
                  <c:v>Radeon X800 XL (512 MB)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'PCI-E'!$R$53</c:f>
              <c:numCache/>
            </c:numRef>
          </c:xVal>
          <c:yVal>
            <c:numRef>
              <c:f>'PCI-E'!$S$53</c:f>
              <c:numCache/>
            </c:numRef>
          </c:yVal>
          <c:smooth val="0"/>
        </c:ser>
        <c:ser>
          <c:idx val="9"/>
          <c:order val="9"/>
          <c:tx>
            <c:strRef>
              <c:f>'PCI-E'!$Q$54</c:f>
              <c:strCache>
                <c:ptCount val="1"/>
                <c:pt idx="0">
                  <c:v>SLI - GeForce 6600 GT (128 MB)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'PCI-E'!$R$54</c:f>
              <c:numCache/>
            </c:numRef>
          </c:xVal>
          <c:yVal>
            <c:numRef>
              <c:f>'PCI-E'!$S$54</c:f>
              <c:numCache/>
            </c:numRef>
          </c:yVal>
          <c:smooth val="0"/>
        </c:ser>
        <c:ser>
          <c:idx val="10"/>
          <c:order val="10"/>
          <c:tx>
            <c:strRef>
              <c:f>'PCI-E'!$Q$55</c:f>
              <c:strCache>
                <c:ptCount val="1"/>
                <c:pt idx="0">
                  <c:v>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'PCI-E'!$R$55</c:f>
              <c:numCache/>
            </c:numRef>
          </c:xVal>
          <c:yVal>
            <c:numRef>
              <c:f>'PCI-E'!$S$55</c:f>
              <c:numCache/>
            </c:numRef>
          </c:yVal>
          <c:smooth val="0"/>
        </c:ser>
        <c:ser>
          <c:idx val="11"/>
          <c:order val="11"/>
          <c:tx>
            <c:strRef>
              <c:f>'PCI-E'!$Q$56</c:f>
              <c:strCache>
                <c:ptCount val="1"/>
                <c:pt idx="0">
                  <c:v>Radeon X800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'PCI-E'!$R$56</c:f>
              <c:numCache/>
            </c:numRef>
          </c:xVal>
          <c:yVal>
            <c:numRef>
              <c:f>'PCI-E'!$S$56</c:f>
              <c:numCache/>
            </c:numRef>
          </c:yVal>
          <c:smooth val="0"/>
        </c:ser>
        <c:ser>
          <c:idx val="12"/>
          <c:order val="12"/>
          <c:tx>
            <c:strRef>
              <c:f>'PCI-E'!$Q$57</c:f>
              <c:strCache>
                <c:ptCount val="1"/>
                <c:pt idx="0">
                  <c:v>GeForce 6600 GT (128 MB)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'PCI-E'!$R$57</c:f>
              <c:numCache/>
            </c:numRef>
          </c:xVal>
          <c:yVal>
            <c:numRef>
              <c:f>'PCI-E'!$S$57</c:f>
              <c:numCache/>
            </c:numRef>
          </c:yVal>
          <c:smooth val="0"/>
        </c:ser>
        <c:ser>
          <c:idx val="13"/>
          <c:order val="13"/>
          <c:tx>
            <c:strRef>
              <c:f>'PCI-E'!$Q$58</c:f>
              <c:strCache>
                <c:ptCount val="1"/>
                <c:pt idx="0">
                  <c:v>Radeon X700 Pro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'PCI-E'!$R$58</c:f>
              <c:numCache/>
            </c:numRef>
          </c:xVal>
          <c:yVal>
            <c:numRef>
              <c:f>'PCI-E'!$S$58</c:f>
              <c:numCache/>
            </c:numRef>
          </c:yVal>
          <c:smooth val="0"/>
        </c:ser>
        <c:ser>
          <c:idx val="16"/>
          <c:order val="14"/>
          <c:tx>
            <c:v>TENDENS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0C0C0"/>
                </a:solidFill>
              </a:ln>
            </c:spPr>
            <c:trendlineType val="linear"/>
            <c:backward val="2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'PCI-E'!$R$45:$R$58</c:f>
              <c:numCache/>
            </c:numRef>
          </c:xVal>
          <c:yVal>
            <c:numRef>
              <c:f>'PCI-E'!$S$45:$S$58</c:f>
              <c:numCache/>
            </c:numRef>
          </c:yVal>
          <c:smooth val="0"/>
        </c:ser>
        <c:axId val="44845766"/>
        <c:axId val="958711"/>
      </c:scatterChart>
      <c:val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kr&quot;\ * #,##0_);_(&quot;kr&quot;\ * \(#,##0\);_(&quot;kr&quot;\ 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958711"/>
        <c:crosses val="autoZero"/>
        <c:crossBetween val="midCat"/>
        <c:dispUnits/>
      </c:valAx>
      <c:valAx>
        <c:axId val="9587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Gennemsnitlig Procentuel Ydelse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crossBetween val="midCat"/>
        <c:dispUnits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t"/>
      <c:legendEntry>
        <c:idx val="14"/>
        <c:delete val="1"/>
      </c:legendEntry>
      <c:layout>
        <c:manualLayout>
          <c:xMode val="edge"/>
          <c:yMode val="edge"/>
          <c:x val="0"/>
          <c:y val="0"/>
          <c:w val="0.88775"/>
          <c:h val="0.19025"/>
        </c:manualLayout>
      </c:layout>
      <c:overlay val="0"/>
      <c:spPr>
        <a:solidFill>
          <a:srgbClr val="333333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00" b="0" i="0" u="none" baseline="0">
          <a:solidFill>
            <a:srgbClr val="C0C0C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EKSPERIMENTELT 
Afvejet Pris/ydelse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65"/>
          <c:w val="0.96625"/>
          <c:h val="0.861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D0808"/>
                </a:gs>
                <a:gs pos="30000">
                  <a:srgbClr val="FF0300"/>
                </a:gs>
                <a:gs pos="55000">
                  <a:srgbClr val="FF7A00"/>
                </a:gs>
                <a:gs pos="100000">
                  <a:srgbClr val="FFF2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'PCI-E'!$B$133:$B$146</c:f>
              <c:strCache/>
            </c:strRef>
          </c:cat>
          <c:val>
            <c:numRef>
              <c:f>'PCI-E'!$C$133:$C$146</c:f>
              <c:numCache/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8628400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171700" y="0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2209800" y="0"/>
        <a:ext cx="4314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381000</xdr:colOff>
      <xdr:row>0</xdr:row>
      <xdr:rowOff>0</xdr:rowOff>
    </xdr:from>
    <xdr:to>
      <xdr:col>20</xdr:col>
      <xdr:colOff>276225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9572625" y="0"/>
        <a:ext cx="616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9286875" y="0"/>
        <a:ext cx="6172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69</xdr:row>
      <xdr:rowOff>28575</xdr:rowOff>
    </xdr:from>
    <xdr:to>
      <xdr:col>8</xdr:col>
      <xdr:colOff>1600200</xdr:colOff>
      <xdr:row>107</xdr:row>
      <xdr:rowOff>104775</xdr:rowOff>
    </xdr:to>
    <xdr:graphicFrame>
      <xdr:nvGraphicFramePr>
        <xdr:cNvPr id="1" name="Chart 1"/>
        <xdr:cNvGraphicFramePr/>
      </xdr:nvGraphicFramePr>
      <xdr:xfrm>
        <a:off x="2971800" y="11287125"/>
        <a:ext cx="65055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69</xdr:row>
      <xdr:rowOff>9525</xdr:rowOff>
    </xdr:from>
    <xdr:to>
      <xdr:col>17</xdr:col>
      <xdr:colOff>552450</xdr:colOff>
      <xdr:row>107</xdr:row>
      <xdr:rowOff>47625</xdr:rowOff>
    </xdr:to>
    <xdr:graphicFrame>
      <xdr:nvGraphicFramePr>
        <xdr:cNvPr id="2" name="Chart 3"/>
        <xdr:cNvGraphicFramePr/>
      </xdr:nvGraphicFramePr>
      <xdr:xfrm>
        <a:off x="11839575" y="11268075"/>
        <a:ext cx="622935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466725</xdr:colOff>
      <xdr:row>29</xdr:row>
      <xdr:rowOff>47625</xdr:rowOff>
    </xdr:from>
    <xdr:to>
      <xdr:col>34</xdr:col>
      <xdr:colOff>209550</xdr:colOff>
      <xdr:row>59</xdr:row>
      <xdr:rowOff>123825</xdr:rowOff>
    </xdr:to>
    <xdr:graphicFrame>
      <xdr:nvGraphicFramePr>
        <xdr:cNvPr id="3" name="Chart 6"/>
        <xdr:cNvGraphicFramePr/>
      </xdr:nvGraphicFramePr>
      <xdr:xfrm>
        <a:off x="22050375" y="4772025"/>
        <a:ext cx="6448425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228600</xdr:colOff>
      <xdr:row>62</xdr:row>
      <xdr:rowOff>133350</xdr:rowOff>
    </xdr:from>
    <xdr:to>
      <xdr:col>34</xdr:col>
      <xdr:colOff>66675</xdr:colOff>
      <xdr:row>98</xdr:row>
      <xdr:rowOff>95250</xdr:rowOff>
    </xdr:to>
    <xdr:graphicFrame>
      <xdr:nvGraphicFramePr>
        <xdr:cNvPr id="4" name="Chart 8"/>
        <xdr:cNvGraphicFramePr/>
      </xdr:nvGraphicFramePr>
      <xdr:xfrm>
        <a:off x="21812250" y="10248900"/>
        <a:ext cx="6543675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447675</xdr:colOff>
      <xdr:row>131</xdr:row>
      <xdr:rowOff>95250</xdr:rowOff>
    </xdr:from>
    <xdr:to>
      <xdr:col>8</xdr:col>
      <xdr:colOff>2457450</xdr:colOff>
      <xdr:row>163</xdr:row>
      <xdr:rowOff>28575</xdr:rowOff>
    </xdr:to>
    <xdr:graphicFrame>
      <xdr:nvGraphicFramePr>
        <xdr:cNvPr id="5" name="Chart 9"/>
        <xdr:cNvGraphicFramePr/>
      </xdr:nvGraphicFramePr>
      <xdr:xfrm>
        <a:off x="4438650" y="21421725"/>
        <a:ext cx="5895975" cy="511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N33"/>
  <sheetViews>
    <sheetView zoomScale="70" zoomScaleNormal="70" workbookViewId="0" topLeftCell="A1">
      <selection activeCell="L38" sqref="A7:L38"/>
    </sheetView>
  </sheetViews>
  <sheetFormatPr defaultColWidth="9.140625" defaultRowHeight="12.75"/>
  <cols>
    <col min="1" max="1" width="7.8515625" style="0" customWidth="1"/>
    <col min="2" max="2" width="46.8515625" style="0" customWidth="1"/>
    <col min="3" max="3" width="11.7109375" style="0" bestFit="1" customWidth="1"/>
    <col min="4" max="4" width="7.28125" style="0" bestFit="1" customWidth="1"/>
    <col min="5" max="5" width="7.8515625" style="0" bestFit="1" customWidth="1"/>
    <col min="6" max="6" width="7.00390625" style="0" bestFit="1" customWidth="1"/>
    <col min="7" max="7" width="9.28125" style="0" bestFit="1" customWidth="1"/>
    <col min="8" max="8" width="21.7109375" style="0" bestFit="1" customWidth="1"/>
    <col min="14" max="14" width="11.7109375" style="0" bestFit="1" customWidth="1"/>
  </cols>
  <sheetData>
    <row r="10" spans="3:14" ht="12.75">
      <c r="C10" s="25"/>
      <c r="D10" s="26"/>
      <c r="E10" s="25"/>
      <c r="F10" s="25"/>
      <c r="G10" s="25"/>
      <c r="I10" s="26"/>
      <c r="J10" s="4"/>
      <c r="K10" s="25"/>
      <c r="L10" s="25"/>
      <c r="M10" s="6"/>
      <c r="N10" s="6"/>
    </row>
    <row r="11" spans="3:14" ht="12.75">
      <c r="C11" s="25"/>
      <c r="D11" s="25"/>
      <c r="E11" s="25"/>
      <c r="F11" s="25"/>
      <c r="G11" s="25"/>
      <c r="I11" s="26"/>
      <c r="J11" s="4"/>
      <c r="K11" s="25"/>
      <c r="L11" s="25"/>
      <c r="M11" s="6"/>
      <c r="N11" s="6"/>
    </row>
    <row r="12" spans="3:14" ht="12.75">
      <c r="C12" s="25"/>
      <c r="D12" s="25"/>
      <c r="E12" s="25"/>
      <c r="F12" s="25"/>
      <c r="G12" s="25"/>
      <c r="I12" s="25"/>
      <c r="J12" s="4"/>
      <c r="K12" s="25"/>
      <c r="L12" s="25"/>
      <c r="M12" s="6"/>
      <c r="N12" s="6"/>
    </row>
    <row r="13" spans="3:14" ht="12.75">
      <c r="C13" s="25"/>
      <c r="D13" s="25"/>
      <c r="E13" s="25"/>
      <c r="F13" s="25"/>
      <c r="G13" s="25"/>
      <c r="I13" s="25"/>
      <c r="J13" s="4"/>
      <c r="K13" s="25"/>
      <c r="L13" s="25"/>
      <c r="M13" s="6"/>
      <c r="N13" s="6"/>
    </row>
    <row r="14" spans="3:14" ht="12.75">
      <c r="C14" s="25"/>
      <c r="D14" s="26"/>
      <c r="E14" s="25"/>
      <c r="F14" s="25"/>
      <c r="G14" s="25"/>
      <c r="I14" s="25"/>
      <c r="J14" s="4"/>
      <c r="K14" s="25"/>
      <c r="L14" s="25"/>
      <c r="M14" s="6"/>
      <c r="N14" s="6"/>
    </row>
    <row r="15" spans="3:14" ht="12.75">
      <c r="C15" s="25"/>
      <c r="D15" s="25"/>
      <c r="E15" s="25"/>
      <c r="F15" s="25"/>
      <c r="G15" s="25"/>
      <c r="I15" s="25"/>
      <c r="J15" s="4"/>
      <c r="K15" s="25"/>
      <c r="L15" s="25"/>
      <c r="M15" s="6"/>
      <c r="N15" s="6"/>
    </row>
    <row r="16" spans="3:14" ht="12.75">
      <c r="C16" s="25"/>
      <c r="D16" s="25"/>
      <c r="E16" s="25"/>
      <c r="F16" s="25"/>
      <c r="G16" s="25"/>
      <c r="I16" s="25"/>
      <c r="J16" s="4"/>
      <c r="K16" s="25"/>
      <c r="L16" s="25"/>
      <c r="M16" s="6"/>
      <c r="N16" s="6"/>
    </row>
    <row r="17" spans="3:14" ht="12.75">
      <c r="C17" s="25"/>
      <c r="D17" s="25"/>
      <c r="E17" s="25"/>
      <c r="F17" s="25"/>
      <c r="G17" s="25"/>
      <c r="I17" s="25"/>
      <c r="J17" s="4"/>
      <c r="K17" s="25"/>
      <c r="L17" s="25"/>
      <c r="M17" s="6"/>
      <c r="N17" s="6"/>
    </row>
    <row r="18" spans="3:14" ht="12.75">
      <c r="C18" s="11"/>
      <c r="D18" s="11"/>
      <c r="E18" s="11"/>
      <c r="F18" s="11"/>
      <c r="G18" s="11"/>
      <c r="I18" s="25"/>
      <c r="J18" s="4"/>
      <c r="K18" s="25"/>
      <c r="L18" s="25"/>
      <c r="M18" s="6"/>
      <c r="N18" s="6"/>
    </row>
    <row r="19" spans="9:12" ht="12.75">
      <c r="I19" s="4"/>
      <c r="J19" s="4"/>
      <c r="K19" s="4"/>
      <c r="L19" s="4"/>
    </row>
    <row r="20" spans="9:12" ht="12.75">
      <c r="I20" s="4"/>
      <c r="J20" s="4"/>
      <c r="K20" s="4"/>
      <c r="L20" s="4"/>
    </row>
    <row r="21" spans="9:12" ht="12.75">
      <c r="I21" s="4"/>
      <c r="J21" s="4"/>
      <c r="K21" s="4"/>
      <c r="L21" s="4"/>
    </row>
    <row r="22" spans="9:12" ht="12.75">
      <c r="I22" s="4"/>
      <c r="J22" s="4"/>
      <c r="K22" s="4"/>
      <c r="L22" s="4"/>
    </row>
    <row r="23" spans="9:12" ht="12.75">
      <c r="I23" s="4"/>
      <c r="J23" s="4"/>
      <c r="K23" s="4"/>
      <c r="L23" s="4"/>
    </row>
    <row r="24" spans="3:14" ht="12.75">
      <c r="C24" s="25"/>
      <c r="D24" s="25"/>
      <c r="E24" s="25"/>
      <c r="F24" s="25"/>
      <c r="G24" s="25"/>
      <c r="I24" s="25"/>
      <c r="J24" s="4"/>
      <c r="K24" s="25"/>
      <c r="L24" s="25"/>
      <c r="M24" s="6"/>
      <c r="N24" s="6"/>
    </row>
    <row r="25" spans="3:14" ht="12.75">
      <c r="C25" s="25"/>
      <c r="D25" s="25"/>
      <c r="E25" s="25"/>
      <c r="F25" s="25"/>
      <c r="G25" s="25"/>
      <c r="I25" s="25"/>
      <c r="J25" s="4"/>
      <c r="K25" s="25"/>
      <c r="L25" s="25"/>
      <c r="M25" s="6"/>
      <c r="N25" s="6"/>
    </row>
    <row r="26" spans="3:14" ht="12.75">
      <c r="C26" s="25"/>
      <c r="D26" s="25"/>
      <c r="E26" s="25"/>
      <c r="F26" s="25"/>
      <c r="G26" s="25"/>
      <c r="I26" s="26"/>
      <c r="J26" s="4"/>
      <c r="K26" s="25"/>
      <c r="L26" s="25"/>
      <c r="M26" s="6"/>
      <c r="N26" s="6"/>
    </row>
    <row r="27" spans="3:14" ht="12.75">
      <c r="C27" s="25"/>
      <c r="D27" s="25"/>
      <c r="E27" s="25"/>
      <c r="F27" s="25"/>
      <c r="G27" s="25"/>
      <c r="I27" s="26"/>
      <c r="J27" s="4"/>
      <c r="K27" s="25"/>
      <c r="L27" s="25"/>
      <c r="M27" s="6"/>
      <c r="N27" s="6"/>
    </row>
    <row r="28" spans="3:14" ht="12.75">
      <c r="C28" s="25"/>
      <c r="D28" s="25"/>
      <c r="E28" s="25"/>
      <c r="F28" s="25"/>
      <c r="G28" s="25"/>
      <c r="I28" s="25"/>
      <c r="J28" s="4"/>
      <c r="K28" s="25"/>
      <c r="L28" s="25"/>
      <c r="M28" s="6"/>
      <c r="N28" s="6"/>
    </row>
    <row r="29" spans="3:14" ht="12.75">
      <c r="C29" s="25"/>
      <c r="D29" s="25"/>
      <c r="E29" s="25"/>
      <c r="F29" s="25"/>
      <c r="G29" s="25"/>
      <c r="I29" s="25"/>
      <c r="J29" s="4"/>
      <c r="K29" s="25"/>
      <c r="L29" s="25"/>
      <c r="M29" s="6"/>
      <c r="N29" s="6"/>
    </row>
    <row r="30" spans="3:14" ht="12.75">
      <c r="C30" s="25"/>
      <c r="D30" s="25"/>
      <c r="E30" s="25"/>
      <c r="F30" s="25"/>
      <c r="G30" s="25"/>
      <c r="I30" s="25"/>
      <c r="J30" s="4"/>
      <c r="K30" s="25"/>
      <c r="L30" s="25"/>
      <c r="M30" s="6"/>
      <c r="N30" s="6"/>
    </row>
    <row r="31" spans="3:14" ht="12.75">
      <c r="C31" s="25"/>
      <c r="D31" s="25"/>
      <c r="E31" s="25"/>
      <c r="F31" s="25"/>
      <c r="G31" s="25"/>
      <c r="I31" s="25"/>
      <c r="J31" s="4"/>
      <c r="K31" s="25"/>
      <c r="L31" s="25"/>
      <c r="M31" s="6"/>
      <c r="N31" s="6"/>
    </row>
    <row r="32" spans="3:14" ht="12.75">
      <c r="C32" s="25"/>
      <c r="D32" s="25"/>
      <c r="E32" s="25"/>
      <c r="F32" s="25"/>
      <c r="G32" s="25"/>
      <c r="I32" s="25"/>
      <c r="J32" s="4"/>
      <c r="K32" s="25"/>
      <c r="L32" s="25"/>
      <c r="M32" s="6"/>
      <c r="N32" s="6"/>
    </row>
    <row r="33" spans="3:14" ht="12.75">
      <c r="C33" s="25"/>
      <c r="D33" s="25"/>
      <c r="E33" s="25"/>
      <c r="F33" s="25"/>
      <c r="G33" s="25"/>
      <c r="I33" s="25"/>
      <c r="J33" s="4"/>
      <c r="K33" s="25"/>
      <c r="L33" s="25"/>
      <c r="M33" s="6"/>
      <c r="N33" s="6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="40" zoomScaleNormal="40" workbookViewId="0" topLeftCell="A1">
      <selection activeCell="F114" sqref="F114"/>
    </sheetView>
  </sheetViews>
  <sheetFormatPr defaultColWidth="9.140625" defaultRowHeight="12.75"/>
  <cols>
    <col min="2" max="2" width="38.57421875" style="0" bestFit="1" customWidth="1"/>
    <col min="3" max="3" width="12.140625" style="0" bestFit="1" customWidth="1"/>
    <col min="4" max="4" width="12.28125" style="0" bestFit="1" customWidth="1"/>
    <col min="5" max="5" width="8.7109375" style="0" customWidth="1"/>
    <col min="6" max="6" width="14.00390625" style="0" bestFit="1" customWidth="1"/>
    <col min="7" max="7" width="8.7109375" style="0" customWidth="1"/>
    <col min="8" max="8" width="14.57421875" style="0" customWidth="1"/>
    <col min="9" max="9" width="37.28125" style="0" bestFit="1" customWidth="1"/>
    <col min="10" max="10" width="12.140625" style="0" bestFit="1" customWidth="1"/>
    <col min="11" max="11" width="9.140625" style="0" hidden="1" customWidth="1"/>
    <col min="14" max="14" width="23.140625" style="0" bestFit="1" customWidth="1"/>
    <col min="15" max="15" width="11.7109375" style="0" bestFit="1" customWidth="1"/>
    <col min="17" max="17" width="32.8515625" style="0" bestFit="1" customWidth="1"/>
    <col min="18" max="18" width="12.8515625" style="0" customWidth="1"/>
    <col min="19" max="19" width="11.57421875" style="0" customWidth="1"/>
  </cols>
  <sheetData>
    <row r="1" spans="2:8" ht="12.75">
      <c r="B1" s="4" t="s">
        <v>70</v>
      </c>
      <c r="C1" t="s">
        <v>43</v>
      </c>
      <c r="D1" t="s">
        <v>0</v>
      </c>
      <c r="E1" t="s">
        <v>1</v>
      </c>
      <c r="F1" t="s">
        <v>44</v>
      </c>
      <c r="G1" t="s">
        <v>11</v>
      </c>
      <c r="H1" t="s">
        <v>2</v>
      </c>
    </row>
    <row r="3" spans="10:18" ht="12.75">
      <c r="J3" s="5"/>
      <c r="K3" s="5"/>
      <c r="L3" s="5"/>
      <c r="M3" s="5"/>
      <c r="N3" s="5"/>
      <c r="O3" s="5"/>
      <c r="P3" s="5"/>
      <c r="Q3" s="5"/>
      <c r="R3" s="5"/>
    </row>
    <row r="4" spans="2:18" ht="13.5" thickBot="1">
      <c r="B4" t="s">
        <v>28</v>
      </c>
      <c r="I4" t="s">
        <v>57</v>
      </c>
      <c r="J4" s="5"/>
      <c r="K4" s="5"/>
      <c r="L4" s="5"/>
      <c r="M4" s="5"/>
      <c r="N4" s="75"/>
      <c r="O4" s="75"/>
      <c r="P4" s="75"/>
      <c r="Q4" s="75"/>
      <c r="R4" s="75"/>
    </row>
    <row r="5" spans="2:18" ht="12.75">
      <c r="B5" t="s">
        <v>29</v>
      </c>
      <c r="C5" s="29">
        <v>32</v>
      </c>
      <c r="D5" s="78">
        <v>74.1</v>
      </c>
      <c r="E5" s="76">
        <v>85</v>
      </c>
      <c r="F5" s="78">
        <v>76.2</v>
      </c>
      <c r="G5" s="27">
        <v>92</v>
      </c>
      <c r="H5" s="79">
        <v>93.8</v>
      </c>
      <c r="I5" t="s">
        <v>47</v>
      </c>
      <c r="J5" s="28"/>
      <c r="K5" s="28"/>
      <c r="L5" s="28"/>
      <c r="M5" s="28"/>
      <c r="N5" s="28"/>
      <c r="O5" s="28"/>
      <c r="P5" s="28"/>
      <c r="Q5" s="28"/>
      <c r="R5" s="28"/>
    </row>
    <row r="6" spans="2:18" ht="12.75">
      <c r="B6" t="s">
        <v>30</v>
      </c>
      <c r="C6" s="30">
        <v>22</v>
      </c>
      <c r="D6" s="80">
        <v>55.4</v>
      </c>
      <c r="E6" s="37">
        <v>71.2</v>
      </c>
      <c r="F6" s="80">
        <v>51.8</v>
      </c>
      <c r="G6" s="28">
        <v>62.2</v>
      </c>
      <c r="H6" s="81">
        <v>83</v>
      </c>
      <c r="I6" t="s">
        <v>48</v>
      </c>
      <c r="J6" s="28"/>
      <c r="K6" s="28"/>
      <c r="L6" s="28"/>
      <c r="M6" s="28"/>
      <c r="N6" s="28"/>
      <c r="O6" s="28"/>
      <c r="P6" s="28"/>
      <c r="Q6" s="28"/>
      <c r="R6" s="28"/>
    </row>
    <row r="7" spans="2:18" ht="12.75">
      <c r="B7" t="s">
        <v>31</v>
      </c>
      <c r="C7" s="30">
        <v>17</v>
      </c>
      <c r="D7" s="80">
        <v>49</v>
      </c>
      <c r="E7" s="37">
        <v>63</v>
      </c>
      <c r="F7" s="80">
        <v>46.3</v>
      </c>
      <c r="G7" s="28">
        <v>49</v>
      </c>
      <c r="H7" s="81">
        <v>77.7</v>
      </c>
      <c r="I7" t="s">
        <v>49</v>
      </c>
      <c r="J7" s="28"/>
      <c r="K7" s="28"/>
      <c r="L7" s="37"/>
      <c r="M7" s="28"/>
      <c r="N7" s="28"/>
      <c r="O7" s="37"/>
      <c r="P7" s="28"/>
      <c r="Q7" s="28"/>
      <c r="R7" s="28"/>
    </row>
    <row r="8" spans="2:18" ht="12.75">
      <c r="B8" t="s">
        <v>32</v>
      </c>
      <c r="C8" s="30">
        <v>6</v>
      </c>
      <c r="D8" s="80">
        <v>26.2</v>
      </c>
      <c r="E8" s="37">
        <v>32.3</v>
      </c>
      <c r="F8" s="80">
        <v>26.6</v>
      </c>
      <c r="G8" s="28">
        <v>33.2</v>
      </c>
      <c r="H8" s="81">
        <v>38.4</v>
      </c>
      <c r="I8" t="s">
        <v>50</v>
      </c>
      <c r="J8" s="28"/>
      <c r="K8" s="28"/>
      <c r="L8" s="37"/>
      <c r="M8" s="28"/>
      <c r="N8" s="28"/>
      <c r="O8" s="37"/>
      <c r="P8" s="28"/>
      <c r="Q8" s="28"/>
      <c r="R8" s="28"/>
    </row>
    <row r="9" spans="2:18" ht="12.75">
      <c r="B9" t="s">
        <v>33</v>
      </c>
      <c r="C9" s="30">
        <v>20</v>
      </c>
      <c r="D9" s="80">
        <v>48.2</v>
      </c>
      <c r="E9" s="37">
        <v>51.5</v>
      </c>
      <c r="F9" s="80">
        <v>40.9</v>
      </c>
      <c r="G9" s="28">
        <v>50.2</v>
      </c>
      <c r="H9" s="81">
        <v>87.6</v>
      </c>
      <c r="I9" t="s">
        <v>51</v>
      </c>
      <c r="J9" s="28"/>
      <c r="K9" s="28"/>
      <c r="L9" s="37"/>
      <c r="M9" s="28"/>
      <c r="N9" s="28"/>
      <c r="O9" s="37"/>
      <c r="P9" s="28"/>
      <c r="Q9" s="28"/>
      <c r="R9" s="28"/>
    </row>
    <row r="10" spans="2:18" ht="12.75">
      <c r="B10" t="s">
        <v>34</v>
      </c>
      <c r="C10" s="30">
        <v>16</v>
      </c>
      <c r="D10" s="80">
        <v>42.9</v>
      </c>
      <c r="E10" s="37">
        <v>45.8</v>
      </c>
      <c r="F10" s="80">
        <v>33</v>
      </c>
      <c r="G10" s="28">
        <v>42.5</v>
      </c>
      <c r="H10" s="81">
        <v>79</v>
      </c>
      <c r="I10" t="s">
        <v>52</v>
      </c>
      <c r="J10" s="28"/>
      <c r="K10" s="28"/>
      <c r="L10" s="37"/>
      <c r="M10" s="28"/>
      <c r="N10" s="28"/>
      <c r="O10" s="37"/>
      <c r="P10" s="28"/>
      <c r="Q10" s="28"/>
      <c r="R10" s="28"/>
    </row>
    <row r="11" spans="2:18" ht="12.75">
      <c r="B11" t="s">
        <v>35</v>
      </c>
      <c r="C11" s="30">
        <v>16</v>
      </c>
      <c r="D11" s="80">
        <v>37.1</v>
      </c>
      <c r="E11" s="37">
        <v>42.6</v>
      </c>
      <c r="F11" s="80">
        <v>30</v>
      </c>
      <c r="G11" s="28">
        <v>40.6</v>
      </c>
      <c r="H11" s="81">
        <v>59.3</v>
      </c>
      <c r="I11" t="s">
        <v>4</v>
      </c>
      <c r="J11" s="28"/>
      <c r="K11" s="28"/>
      <c r="L11" s="37"/>
      <c r="M11" s="28"/>
      <c r="N11" s="28"/>
      <c r="O11" s="37"/>
      <c r="P11" s="28"/>
      <c r="Q11" s="28"/>
      <c r="R11" s="28"/>
    </row>
    <row r="12" spans="2:18" ht="12.75">
      <c r="B12" t="s">
        <v>36</v>
      </c>
      <c r="C12" s="30">
        <v>12</v>
      </c>
      <c r="D12" s="80">
        <v>33.6</v>
      </c>
      <c r="E12" s="37">
        <v>35.4</v>
      </c>
      <c r="F12" s="80">
        <v>25.1</v>
      </c>
      <c r="G12" s="28">
        <v>32.6</v>
      </c>
      <c r="H12" s="81">
        <v>51.6</v>
      </c>
      <c r="I12" t="s">
        <v>5</v>
      </c>
      <c r="J12" s="28"/>
      <c r="K12" s="28"/>
      <c r="L12" s="37"/>
      <c r="M12" s="28"/>
      <c r="N12" s="28"/>
      <c r="O12" s="37"/>
      <c r="P12" s="28"/>
      <c r="Q12" s="28"/>
      <c r="R12" s="28"/>
    </row>
    <row r="13" spans="2:18" ht="12.75">
      <c r="B13" t="s">
        <v>37</v>
      </c>
      <c r="C13" s="30">
        <v>4</v>
      </c>
      <c r="D13" s="80">
        <v>12.6</v>
      </c>
      <c r="E13" s="37">
        <v>18.7</v>
      </c>
      <c r="F13" s="80">
        <v>15.2</v>
      </c>
      <c r="G13" s="28">
        <v>16.7</v>
      </c>
      <c r="H13" s="81">
        <v>31.2</v>
      </c>
      <c r="I13" t="s">
        <v>53</v>
      </c>
      <c r="J13" s="28"/>
      <c r="K13" s="28"/>
      <c r="L13" s="37"/>
      <c r="M13" s="28"/>
      <c r="N13" s="28"/>
      <c r="O13" s="37"/>
      <c r="P13" s="28"/>
      <c r="Q13" s="28"/>
      <c r="R13" s="28"/>
    </row>
    <row r="14" spans="2:18" ht="12.75">
      <c r="B14" t="s">
        <v>38</v>
      </c>
      <c r="C14" s="30">
        <v>21</v>
      </c>
      <c r="D14" s="80">
        <v>47.2</v>
      </c>
      <c r="E14" s="37">
        <v>36.9</v>
      </c>
      <c r="F14" s="80">
        <v>35.1</v>
      </c>
      <c r="G14" s="28">
        <v>27.1</v>
      </c>
      <c r="H14" s="81">
        <v>55.5</v>
      </c>
      <c r="I14" t="s">
        <v>6</v>
      </c>
      <c r="J14" s="28"/>
      <c r="K14" s="28"/>
      <c r="L14" s="37"/>
      <c r="M14" s="28"/>
      <c r="N14" s="28"/>
      <c r="O14" s="37"/>
      <c r="P14" s="28"/>
      <c r="Q14" s="28"/>
      <c r="R14" s="28"/>
    </row>
    <row r="15" spans="2:18" ht="12.75">
      <c r="B15" t="s">
        <v>39</v>
      </c>
      <c r="C15" s="30">
        <v>19</v>
      </c>
      <c r="D15" s="80">
        <v>44.2</v>
      </c>
      <c r="E15" s="37">
        <v>34.8</v>
      </c>
      <c r="F15" s="80">
        <v>33.1</v>
      </c>
      <c r="G15" s="28">
        <v>25.6</v>
      </c>
      <c r="H15" s="81">
        <v>52.1</v>
      </c>
      <c r="I15" t="s">
        <v>54</v>
      </c>
      <c r="J15" s="28"/>
      <c r="K15" s="28"/>
      <c r="L15" s="37"/>
      <c r="M15" s="28"/>
      <c r="N15" s="28"/>
      <c r="O15" s="37"/>
      <c r="P15" s="28"/>
      <c r="Q15" s="28"/>
      <c r="R15" s="28"/>
    </row>
    <row r="16" spans="2:18" ht="12.75">
      <c r="B16" t="s">
        <v>40</v>
      </c>
      <c r="C16" s="30">
        <v>15</v>
      </c>
      <c r="D16" s="80">
        <v>38</v>
      </c>
      <c r="E16" s="37">
        <v>29.1</v>
      </c>
      <c r="F16" s="80">
        <v>27.6</v>
      </c>
      <c r="G16" s="28">
        <v>21.5</v>
      </c>
      <c r="H16" s="81">
        <v>46</v>
      </c>
      <c r="I16" t="s">
        <v>55</v>
      </c>
      <c r="J16" s="28"/>
      <c r="K16" s="28"/>
      <c r="L16" s="37"/>
      <c r="M16" s="28"/>
      <c r="N16" s="28"/>
      <c r="O16" s="37"/>
      <c r="P16" s="28"/>
      <c r="Q16" s="28"/>
      <c r="R16" s="28"/>
    </row>
    <row r="17" spans="2:18" ht="12.75">
      <c r="B17" t="s">
        <v>41</v>
      </c>
      <c r="C17" s="30">
        <v>13</v>
      </c>
      <c r="D17" s="80">
        <v>37.7</v>
      </c>
      <c r="E17" s="37">
        <v>28.8</v>
      </c>
      <c r="F17" s="80">
        <v>27.3</v>
      </c>
      <c r="G17" s="28">
        <v>21.3</v>
      </c>
      <c r="H17" s="81">
        <v>44.9</v>
      </c>
      <c r="I17" t="s">
        <v>10</v>
      </c>
      <c r="J17" s="28"/>
      <c r="K17" s="28"/>
      <c r="L17" s="37"/>
      <c r="M17" s="28"/>
      <c r="N17" s="28"/>
      <c r="O17" s="37"/>
      <c r="P17" s="28"/>
      <c r="Q17" s="28"/>
      <c r="R17" s="28"/>
    </row>
    <row r="18" spans="2:18" ht="13.5" thickBot="1">
      <c r="B18" t="s">
        <v>42</v>
      </c>
      <c r="C18" s="38">
        <v>5</v>
      </c>
      <c r="D18" s="82">
        <v>16.3</v>
      </c>
      <c r="E18" s="77">
        <v>12.6</v>
      </c>
      <c r="F18" s="82">
        <v>14</v>
      </c>
      <c r="G18" s="39">
        <v>10.4</v>
      </c>
      <c r="H18" s="83">
        <v>22.8</v>
      </c>
      <c r="I18" t="s">
        <v>56</v>
      </c>
      <c r="J18" s="28"/>
      <c r="K18" s="28"/>
      <c r="L18" s="37"/>
      <c r="M18" s="28"/>
      <c r="N18" s="28"/>
      <c r="O18" s="37"/>
      <c r="P18" s="28"/>
      <c r="Q18" s="28"/>
      <c r="R18" s="28"/>
    </row>
    <row r="20" spans="2:8" ht="12.75">
      <c r="B20" t="s">
        <v>45</v>
      </c>
      <c r="C20" s="1">
        <f aca="true" t="shared" si="0" ref="C20:H20">100/MAX(C5:C18)</f>
        <v>3.125</v>
      </c>
      <c r="D20" s="1">
        <f t="shared" si="0"/>
        <v>1.349527665317139</v>
      </c>
      <c r="E20" s="1">
        <f t="shared" si="0"/>
        <v>1.1764705882352942</v>
      </c>
      <c r="F20" s="1">
        <f t="shared" si="0"/>
        <v>1.3123359580052494</v>
      </c>
      <c r="G20" s="1">
        <f t="shared" si="0"/>
        <v>1.0869565217391304</v>
      </c>
      <c r="H20" s="1">
        <f t="shared" si="0"/>
        <v>1.0660980810234542</v>
      </c>
    </row>
    <row r="21" spans="3:8" ht="12.75">
      <c r="C21" s="1"/>
      <c r="D21" s="1"/>
      <c r="E21" s="1"/>
      <c r="F21" s="1"/>
      <c r="G21" s="1"/>
      <c r="H21" s="1"/>
    </row>
    <row r="23" spans="3:8" ht="12.75">
      <c r="C23" s="13" t="str">
        <f aca="true" t="shared" si="1" ref="C23:H23">C1</f>
        <v>F.E.A.R.</v>
      </c>
      <c r="D23" s="13" t="str">
        <f t="shared" si="1"/>
        <v>Far Cry</v>
      </c>
      <c r="E23" s="13" t="str">
        <f t="shared" si="1"/>
        <v>Doom 3</v>
      </c>
      <c r="F23" s="13" t="str">
        <f t="shared" si="1"/>
        <v>SC:Chaos</v>
      </c>
      <c r="G23" s="24" t="str">
        <f t="shared" si="1"/>
        <v>Riddick</v>
      </c>
      <c r="H23" s="13" t="str">
        <f t="shared" si="1"/>
        <v>Half-Life 2</v>
      </c>
    </row>
    <row r="24" spans="2:16" ht="13.5" thickBot="1">
      <c r="B24" t="str">
        <f aca="true" t="shared" si="2" ref="B24:B38">B4</f>
        <v>PCI-Express</v>
      </c>
      <c r="C24" s="13"/>
      <c r="H24" s="13"/>
      <c r="I24" t="str">
        <f>$B$24</f>
        <v>PCI-Express</v>
      </c>
      <c r="J24" t="s">
        <v>46</v>
      </c>
      <c r="L24" t="s">
        <v>3</v>
      </c>
      <c r="N24" t="s">
        <v>8</v>
      </c>
      <c r="O24" t="s">
        <v>7</v>
      </c>
      <c r="P24" t="s">
        <v>22</v>
      </c>
    </row>
    <row r="25" spans="1:16" ht="12.75">
      <c r="A25" t="s">
        <v>12</v>
      </c>
      <c r="B25" t="str">
        <f t="shared" si="2"/>
        <v>SLI - GeForce 7800 GTX, 430/1200</v>
      </c>
      <c r="C25" s="66">
        <f aca="true" t="shared" si="3" ref="C25:H25">(C5*C20)/100</f>
        <v>1</v>
      </c>
      <c r="D25" s="67">
        <f t="shared" si="3"/>
        <v>1</v>
      </c>
      <c r="E25" s="67">
        <f t="shared" si="3"/>
        <v>1</v>
      </c>
      <c r="F25" s="67">
        <f t="shared" si="3"/>
        <v>1</v>
      </c>
      <c r="G25" s="67">
        <f t="shared" si="3"/>
        <v>1</v>
      </c>
      <c r="H25" s="68">
        <f t="shared" si="3"/>
        <v>1</v>
      </c>
      <c r="I25" t="str">
        <f aca="true" t="shared" si="4" ref="I25:I38">I5</f>
        <v>SLI - GeForce 7800 GTX</v>
      </c>
      <c r="J25" s="84">
        <f>SUM(C25:H25)/6</f>
        <v>1</v>
      </c>
      <c r="K25" s="45"/>
      <c r="L25" s="46">
        <f>MIN(C25:H25)</f>
        <v>1</v>
      </c>
      <c r="M25" s="46">
        <f aca="true" t="shared" si="5" ref="M25:M32">MAX(C25:H25)</f>
        <v>1</v>
      </c>
      <c r="N25" s="60">
        <f>(O25/J25)/100</f>
        <v>76.72</v>
      </c>
      <c r="O25" s="9">
        <f>2*O29</f>
        <v>7672</v>
      </c>
      <c r="P25" t="s">
        <v>58</v>
      </c>
    </row>
    <row r="26" spans="1:16" ht="12.75">
      <c r="A26" t="s">
        <v>13</v>
      </c>
      <c r="B26" t="str">
        <f t="shared" si="2"/>
        <v>SLI - GeForce 6800 Ultra, 425/1100</v>
      </c>
      <c r="C26" s="69">
        <f aca="true" t="shared" si="6" ref="C26:H26">(C6*C20)/100</f>
        <v>0.6875</v>
      </c>
      <c r="D26" s="70">
        <f t="shared" si="6"/>
        <v>0.747638326585695</v>
      </c>
      <c r="E26" s="70">
        <f t="shared" si="6"/>
        <v>0.8376470588235294</v>
      </c>
      <c r="F26" s="70">
        <f t="shared" si="6"/>
        <v>0.6797900262467192</v>
      </c>
      <c r="G26" s="70">
        <f t="shared" si="6"/>
        <v>0.6760869565217391</v>
      </c>
      <c r="H26" s="71">
        <f t="shared" si="6"/>
        <v>0.8848614072494669</v>
      </c>
      <c r="I26" t="str">
        <f t="shared" si="4"/>
        <v>SLI - GeForce 6800 Ultra</v>
      </c>
      <c r="J26" s="85">
        <f aca="true" t="shared" si="7" ref="J26:J38">SUM(C26:H26)/6</f>
        <v>0.7522539625711916</v>
      </c>
      <c r="K26" s="47"/>
      <c r="L26" s="48">
        <f aca="true" t="shared" si="8" ref="L26:L32">MIN(C26:H26)</f>
        <v>0.6760869565217391</v>
      </c>
      <c r="M26" s="48">
        <f t="shared" si="5"/>
        <v>0.8848614072494669</v>
      </c>
      <c r="N26" s="61">
        <f>(O26/J26)/100</f>
        <v>105.97484887619383</v>
      </c>
      <c r="O26" s="7">
        <f>2*O31</f>
        <v>7972</v>
      </c>
      <c r="P26" t="s">
        <v>60</v>
      </c>
    </row>
    <row r="27" spans="1:16" ht="12.75">
      <c r="A27" t="s">
        <v>14</v>
      </c>
      <c r="B27" t="str">
        <f t="shared" si="2"/>
        <v>SLI - GeForce 6800 GT, 350/1000</v>
      </c>
      <c r="C27" s="69">
        <f aca="true" t="shared" si="9" ref="C27:H27">(C7*C20)/100</f>
        <v>0.53125</v>
      </c>
      <c r="D27" s="70">
        <f t="shared" si="9"/>
        <v>0.6612685560053981</v>
      </c>
      <c r="E27" s="70">
        <f t="shared" si="9"/>
        <v>0.7411764705882353</v>
      </c>
      <c r="F27" s="70">
        <f t="shared" si="9"/>
        <v>0.6076115485564304</v>
      </c>
      <c r="G27" s="70">
        <f t="shared" si="9"/>
        <v>0.532608695652174</v>
      </c>
      <c r="H27" s="71">
        <f t="shared" si="9"/>
        <v>0.8283582089552239</v>
      </c>
      <c r="I27" t="str">
        <f t="shared" si="4"/>
        <v>SLI - GeForce 6800 GT</v>
      </c>
      <c r="J27" s="85">
        <f t="shared" si="7"/>
        <v>0.6503789132929103</v>
      </c>
      <c r="K27" s="47"/>
      <c r="L27" s="48">
        <f t="shared" si="8"/>
        <v>0.53125</v>
      </c>
      <c r="M27" s="48">
        <f t="shared" si="5"/>
        <v>0.8283582089552239</v>
      </c>
      <c r="N27" s="61">
        <f>(O27/J27)/100</f>
        <v>71.3737777336177</v>
      </c>
      <c r="O27" s="7">
        <f>2*O32</f>
        <v>4642</v>
      </c>
      <c r="P27" s="10" t="s">
        <v>61</v>
      </c>
    </row>
    <row r="28" spans="1:16" ht="12.75">
      <c r="A28" t="s">
        <v>15</v>
      </c>
      <c r="B28" t="str">
        <f t="shared" si="2"/>
        <v>SLI - GeForce 6600 GT, 500/1000, 128 MB</v>
      </c>
      <c r="C28" s="69">
        <f aca="true" t="shared" si="10" ref="C28:H28">(C8*C20)/100</f>
        <v>0.1875</v>
      </c>
      <c r="D28" s="70">
        <f t="shared" si="10"/>
        <v>0.3535762483130905</v>
      </c>
      <c r="E28" s="70">
        <f t="shared" si="10"/>
        <v>0.38</v>
      </c>
      <c r="F28" s="70">
        <f t="shared" si="10"/>
        <v>0.34908136482939633</v>
      </c>
      <c r="G28" s="70">
        <f t="shared" si="10"/>
        <v>0.36086956521739133</v>
      </c>
      <c r="H28" s="71">
        <f t="shared" si="10"/>
        <v>0.4093816631130064</v>
      </c>
      <c r="I28" t="str">
        <f t="shared" si="4"/>
        <v>SLI - GeForce 6600 GT (128 MB)</v>
      </c>
      <c r="J28" s="85">
        <f t="shared" si="7"/>
        <v>0.34006814024548077</v>
      </c>
      <c r="K28" s="47"/>
      <c r="L28" s="48">
        <f t="shared" si="8"/>
        <v>0.1875</v>
      </c>
      <c r="M28" s="48">
        <f t="shared" si="5"/>
        <v>0.4093816631130064</v>
      </c>
      <c r="N28" s="61">
        <f>(O28/J28)/100</f>
        <v>69.10379779486648</v>
      </c>
      <c r="O28" s="7">
        <f>2*O33</f>
        <v>2350</v>
      </c>
      <c r="P28" s="10" t="s">
        <v>62</v>
      </c>
    </row>
    <row r="29" spans="1:16" ht="12.75">
      <c r="A29" t="s">
        <v>16</v>
      </c>
      <c r="B29" t="str">
        <f t="shared" si="2"/>
        <v>GeForce 7800 GTX, 430/1200</v>
      </c>
      <c r="C29" s="69">
        <f aca="true" t="shared" si="11" ref="C29:H29">(C9*C20)/100</f>
        <v>0.625</v>
      </c>
      <c r="D29" s="70">
        <f t="shared" si="11"/>
        <v>0.6504723346828611</v>
      </c>
      <c r="E29" s="70">
        <f t="shared" si="11"/>
        <v>0.6058823529411765</v>
      </c>
      <c r="F29" s="70">
        <f t="shared" si="11"/>
        <v>0.5367454068241471</v>
      </c>
      <c r="G29" s="70">
        <f t="shared" si="11"/>
        <v>0.5456521739130435</v>
      </c>
      <c r="H29" s="71">
        <f t="shared" si="11"/>
        <v>0.9339019189765457</v>
      </c>
      <c r="I29" t="str">
        <f t="shared" si="4"/>
        <v>GeForce 7800 GTX</v>
      </c>
      <c r="J29" s="85">
        <f t="shared" si="7"/>
        <v>0.6496090312229623</v>
      </c>
      <c r="K29" s="47"/>
      <c r="L29" s="48">
        <f t="shared" si="8"/>
        <v>0.5367454068241471</v>
      </c>
      <c r="M29" s="48">
        <f t="shared" si="5"/>
        <v>0.9339019189765457</v>
      </c>
      <c r="N29" s="61">
        <f>(O29/J29)/100</f>
        <v>59.05090316829951</v>
      </c>
      <c r="O29" s="7">
        <v>3836</v>
      </c>
      <c r="P29" t="s">
        <v>58</v>
      </c>
    </row>
    <row r="30" spans="1:16" ht="12.75">
      <c r="A30" t="s">
        <v>17</v>
      </c>
      <c r="B30" t="str">
        <f t="shared" si="2"/>
        <v>GeForce 7800 GT, 400/1000</v>
      </c>
      <c r="C30" s="69">
        <f aca="true" t="shared" si="12" ref="C30:H30">(C10*C20)/100</f>
        <v>0.5</v>
      </c>
      <c r="D30" s="70">
        <f t="shared" si="12"/>
        <v>0.5789473684210527</v>
      </c>
      <c r="E30" s="70">
        <f t="shared" si="12"/>
        <v>0.5388235294117647</v>
      </c>
      <c r="F30" s="70">
        <f t="shared" si="12"/>
        <v>0.4330708661417323</v>
      </c>
      <c r="G30" s="70">
        <f t="shared" si="12"/>
        <v>0.4619565217391304</v>
      </c>
      <c r="H30" s="71">
        <f t="shared" si="12"/>
        <v>0.8422174840085287</v>
      </c>
      <c r="I30" t="str">
        <f t="shared" si="4"/>
        <v>GeForce 7800 GT</v>
      </c>
      <c r="J30" s="85">
        <f t="shared" si="7"/>
        <v>0.5591692949537014</v>
      </c>
      <c r="K30" s="47"/>
      <c r="L30" s="48">
        <f t="shared" si="8"/>
        <v>0.4330708661417323</v>
      </c>
      <c r="M30" s="48">
        <f t="shared" si="5"/>
        <v>0.8422174840085287</v>
      </c>
      <c r="N30" s="61">
        <f>(O30/J30)/100</f>
        <v>56.637587732034255</v>
      </c>
      <c r="O30" s="7">
        <v>3167</v>
      </c>
      <c r="P30" s="10" t="s">
        <v>59</v>
      </c>
    </row>
    <row r="31" spans="1:16" ht="12.75">
      <c r="A31" t="s">
        <v>18</v>
      </c>
      <c r="B31" t="str">
        <f t="shared" si="2"/>
        <v>GeForce 6800 Ultra, 425/1100</v>
      </c>
      <c r="C31" s="69">
        <f aca="true" t="shared" si="13" ref="C31:H31">(C11*C20)/100</f>
        <v>0.5</v>
      </c>
      <c r="D31" s="70">
        <f t="shared" si="13"/>
        <v>0.5006747638326586</v>
      </c>
      <c r="E31" s="70">
        <f t="shared" si="13"/>
        <v>0.5011764705882353</v>
      </c>
      <c r="F31" s="70">
        <f t="shared" si="13"/>
        <v>0.3937007874015748</v>
      </c>
      <c r="G31" s="70">
        <f t="shared" si="13"/>
        <v>0.44130434782608696</v>
      </c>
      <c r="H31" s="71">
        <f t="shared" si="13"/>
        <v>0.6321961620469083</v>
      </c>
      <c r="I31" t="str">
        <f t="shared" si="4"/>
        <v>GeForce 6800 Ultra</v>
      </c>
      <c r="J31" s="85">
        <f t="shared" si="7"/>
        <v>0.4948420886159106</v>
      </c>
      <c r="K31" s="47"/>
      <c r="L31" s="48">
        <f t="shared" si="8"/>
        <v>0.3937007874015748</v>
      </c>
      <c r="M31" s="48">
        <f t="shared" si="5"/>
        <v>0.6321961620469083</v>
      </c>
      <c r="N31" s="61">
        <f>(O31/J31)/100</f>
        <v>80.55094931696233</v>
      </c>
      <c r="O31" s="7">
        <v>3986</v>
      </c>
      <c r="P31" t="s">
        <v>60</v>
      </c>
    </row>
    <row r="32" spans="1:16" ht="12.75">
      <c r="A32" t="s">
        <v>19</v>
      </c>
      <c r="B32" t="str">
        <f t="shared" si="2"/>
        <v>GeForce 6800 GT, 350/1000</v>
      </c>
      <c r="C32" s="69">
        <f aca="true" t="shared" si="14" ref="C32:H32">(C12*C20)/100</f>
        <v>0.375</v>
      </c>
      <c r="D32" s="70">
        <f t="shared" si="14"/>
        <v>0.4534412955465587</v>
      </c>
      <c r="E32" s="70">
        <f t="shared" si="14"/>
        <v>0.41647058823529415</v>
      </c>
      <c r="F32" s="70">
        <f t="shared" si="14"/>
        <v>0.3293963254593176</v>
      </c>
      <c r="G32" s="70">
        <f t="shared" si="14"/>
        <v>0.3543478260869565</v>
      </c>
      <c r="H32" s="71">
        <f t="shared" si="14"/>
        <v>0.5501066098081023</v>
      </c>
      <c r="I32" t="str">
        <f t="shared" si="4"/>
        <v>GeForce 6800 GT</v>
      </c>
      <c r="J32" s="85">
        <f t="shared" si="7"/>
        <v>0.4131271075227048</v>
      </c>
      <c r="K32" s="47"/>
      <c r="L32" s="48">
        <f t="shared" si="8"/>
        <v>0.3293963254593176</v>
      </c>
      <c r="M32" s="48">
        <f t="shared" si="5"/>
        <v>0.5501066098081023</v>
      </c>
      <c r="N32" s="61">
        <f>(O32/J32)/100</f>
        <v>56.1812565124994</v>
      </c>
      <c r="O32" s="9">
        <v>2321</v>
      </c>
      <c r="P32" s="10" t="s">
        <v>61</v>
      </c>
    </row>
    <row r="33" spans="1:16" ht="12.75">
      <c r="A33" t="s">
        <v>20</v>
      </c>
      <c r="B33" t="str">
        <f t="shared" si="2"/>
        <v>GeForce 6600 GT, 500/1000, 128 MB</v>
      </c>
      <c r="C33" s="69">
        <f aca="true" t="shared" si="15" ref="C33:H33">(C13*C20)/100</f>
        <v>0.125</v>
      </c>
      <c r="D33" s="70">
        <f t="shared" si="15"/>
        <v>0.17004048582995954</v>
      </c>
      <c r="E33" s="70">
        <f t="shared" si="15"/>
        <v>0.22</v>
      </c>
      <c r="F33" s="70">
        <f t="shared" si="15"/>
        <v>0.19947506561679793</v>
      </c>
      <c r="G33" s="70">
        <f t="shared" si="15"/>
        <v>0.18152173913043476</v>
      </c>
      <c r="H33" s="71">
        <f t="shared" si="15"/>
        <v>0.3326226012793177</v>
      </c>
      <c r="I33" t="str">
        <f t="shared" si="4"/>
        <v>GeForce 6600 GT (128 MB)</v>
      </c>
      <c r="J33" s="85">
        <f t="shared" si="7"/>
        <v>0.20477664864275166</v>
      </c>
      <c r="K33" s="47"/>
      <c r="L33" s="48">
        <f aca="true" t="shared" si="16" ref="L33:L38">MIN(C33:H33)</f>
        <v>0.125</v>
      </c>
      <c r="M33" s="48">
        <f aca="true" t="shared" si="17" ref="M33:M38">MAX(C33:H33)</f>
        <v>0.3326226012793177</v>
      </c>
      <c r="N33" s="61">
        <f>(O33/J33)/100</f>
        <v>57.37958931293364</v>
      </c>
      <c r="O33" s="9">
        <v>1175</v>
      </c>
      <c r="P33" s="10" t="s">
        <v>62</v>
      </c>
    </row>
    <row r="34" spans="1:16" ht="12.75">
      <c r="A34" t="s">
        <v>21</v>
      </c>
      <c r="B34" t="str">
        <f t="shared" si="2"/>
        <v>Radeon X850 XT PE, 540/1180</v>
      </c>
      <c r="C34" s="69">
        <f aca="true" t="shared" si="18" ref="C34:H34">(C14*C20)/100</f>
        <v>0.65625</v>
      </c>
      <c r="D34" s="70">
        <f t="shared" si="18"/>
        <v>0.6369770580296897</v>
      </c>
      <c r="E34" s="70">
        <f t="shared" si="18"/>
        <v>0.43411764705882355</v>
      </c>
      <c r="F34" s="70">
        <f t="shared" si="18"/>
        <v>0.46062992125984253</v>
      </c>
      <c r="G34" s="70">
        <f t="shared" si="18"/>
        <v>0.2945652173913043</v>
      </c>
      <c r="H34" s="71">
        <f t="shared" si="18"/>
        <v>0.591684434968017</v>
      </c>
      <c r="I34" t="str">
        <f t="shared" si="4"/>
        <v>Radeon X850 XT PE</v>
      </c>
      <c r="J34" s="85">
        <f t="shared" si="7"/>
        <v>0.5123707131179462</v>
      </c>
      <c r="K34" s="47"/>
      <c r="L34" s="48">
        <f t="shared" si="16"/>
        <v>0.2945652173913043</v>
      </c>
      <c r="M34" s="48">
        <f t="shared" si="17"/>
        <v>0.65625</v>
      </c>
      <c r="N34" s="61">
        <f>(O34/J34)/100</f>
        <v>63.020776116387694</v>
      </c>
      <c r="O34" s="9">
        <v>3229</v>
      </c>
      <c r="P34" t="s">
        <v>64</v>
      </c>
    </row>
    <row r="35" spans="1:16" ht="12.75">
      <c r="A35" t="s">
        <v>23</v>
      </c>
      <c r="B35" t="str">
        <f t="shared" si="2"/>
        <v>Radeon X850 XT, 520/1080</v>
      </c>
      <c r="C35" s="69">
        <f aca="true" t="shared" si="19" ref="C35:H35">(C15*C20)/100</f>
        <v>0.59375</v>
      </c>
      <c r="D35" s="70">
        <f t="shared" si="19"/>
        <v>0.5964912280701755</v>
      </c>
      <c r="E35" s="70">
        <f t="shared" si="19"/>
        <v>0.4094117647058823</v>
      </c>
      <c r="F35" s="70">
        <f t="shared" si="19"/>
        <v>0.4343832020997375</v>
      </c>
      <c r="G35" s="70">
        <f t="shared" si="19"/>
        <v>0.2782608695652174</v>
      </c>
      <c r="H35" s="71">
        <f t="shared" si="19"/>
        <v>0.5554371002132197</v>
      </c>
      <c r="I35" t="str">
        <f t="shared" si="4"/>
        <v>Radeon X850 XT</v>
      </c>
      <c r="J35" s="85">
        <f t="shared" si="7"/>
        <v>0.4779556941090388</v>
      </c>
      <c r="K35" s="47"/>
      <c r="L35" s="48">
        <f t="shared" si="16"/>
        <v>0.2782608695652174</v>
      </c>
      <c r="M35" s="48">
        <f t="shared" si="17"/>
        <v>0.5964912280701755</v>
      </c>
      <c r="N35" s="61">
        <f>(O35/J35)/100</f>
        <v>63.018393485502756</v>
      </c>
      <c r="O35" s="9">
        <v>3012</v>
      </c>
      <c r="P35" t="s">
        <v>63</v>
      </c>
    </row>
    <row r="36" spans="1:16" ht="12.75">
      <c r="A36" t="s">
        <v>24</v>
      </c>
      <c r="B36" t="str">
        <f t="shared" si="2"/>
        <v>Radeon X800 XL, 400/990, 512 MB</v>
      </c>
      <c r="C36" s="69">
        <f aca="true" t="shared" si="20" ref="C36:H36">(C16*C20)/100</f>
        <v>0.46875</v>
      </c>
      <c r="D36" s="70">
        <f t="shared" si="20"/>
        <v>0.5128205128205129</v>
      </c>
      <c r="E36" s="70">
        <f t="shared" si="20"/>
        <v>0.34235294117647064</v>
      </c>
      <c r="F36" s="70">
        <f t="shared" si="20"/>
        <v>0.36220472440944884</v>
      </c>
      <c r="G36" s="70">
        <f t="shared" si="20"/>
        <v>0.23369565217391305</v>
      </c>
      <c r="H36" s="71">
        <f t="shared" si="20"/>
        <v>0.49040511727078895</v>
      </c>
      <c r="I36" t="str">
        <f t="shared" si="4"/>
        <v>Radeon X800 XL (512 MB)</v>
      </c>
      <c r="J36" s="85">
        <f t="shared" si="7"/>
        <v>0.40170482464185575</v>
      </c>
      <c r="K36" s="47"/>
      <c r="L36" s="48">
        <f t="shared" si="16"/>
        <v>0.23369565217391305</v>
      </c>
      <c r="M36" s="48">
        <f t="shared" si="17"/>
        <v>0.5128205128205129</v>
      </c>
      <c r="N36" s="61">
        <f>(O36/J36)/100</f>
        <v>70.87293518414357</v>
      </c>
      <c r="O36" s="9">
        <v>2847</v>
      </c>
      <c r="P36" t="s">
        <v>66</v>
      </c>
    </row>
    <row r="37" spans="1:16" ht="12.75">
      <c r="A37" t="s">
        <v>25</v>
      </c>
      <c r="B37" t="str">
        <f t="shared" si="2"/>
        <v>Radeon X800 XL, 400/990</v>
      </c>
      <c r="C37" s="69">
        <f aca="true" t="shared" si="21" ref="C37:H37">(C17*C20)/100</f>
        <v>0.40625</v>
      </c>
      <c r="D37" s="70">
        <f t="shared" si="21"/>
        <v>0.5087719298245614</v>
      </c>
      <c r="E37" s="70">
        <f t="shared" si="21"/>
        <v>0.3388235294117647</v>
      </c>
      <c r="F37" s="70">
        <f t="shared" si="21"/>
        <v>0.3582677165354331</v>
      </c>
      <c r="G37" s="70">
        <f t="shared" si="21"/>
        <v>0.23152173913043478</v>
      </c>
      <c r="H37" s="71">
        <f t="shared" si="21"/>
        <v>0.4786780383795309</v>
      </c>
      <c r="I37" t="str">
        <f t="shared" si="4"/>
        <v>Radeon X800 XL</v>
      </c>
      <c r="J37" s="85">
        <f t="shared" si="7"/>
        <v>0.3870521588802875</v>
      </c>
      <c r="K37" s="47"/>
      <c r="L37" s="48">
        <f t="shared" si="16"/>
        <v>0.23152173913043478</v>
      </c>
      <c r="M37" s="48">
        <f t="shared" si="17"/>
        <v>0.5087719298245614</v>
      </c>
      <c r="N37" s="61">
        <f>(O37/J37)/100</f>
        <v>53.45532772599589</v>
      </c>
      <c r="O37" s="9">
        <v>2069</v>
      </c>
      <c r="P37" t="s">
        <v>65</v>
      </c>
    </row>
    <row r="38" spans="1:16" ht="13.5" thickBot="1">
      <c r="A38" t="s">
        <v>26</v>
      </c>
      <c r="B38" t="str">
        <f t="shared" si="2"/>
        <v>Radeon X700 Pro, 425/860</v>
      </c>
      <c r="C38" s="72">
        <f aca="true" t="shared" si="22" ref="C38:H38">(C18*C20)/100</f>
        <v>0.15625</v>
      </c>
      <c r="D38" s="73">
        <f t="shared" si="22"/>
        <v>0.2199730094466937</v>
      </c>
      <c r="E38" s="73">
        <f t="shared" si="22"/>
        <v>0.14823529411764708</v>
      </c>
      <c r="F38" s="73">
        <f t="shared" si="22"/>
        <v>0.1837270341207349</v>
      </c>
      <c r="G38" s="73">
        <f t="shared" si="22"/>
        <v>0.11304347826086956</v>
      </c>
      <c r="H38" s="74">
        <f t="shared" si="22"/>
        <v>0.24307036247334757</v>
      </c>
      <c r="I38" t="str">
        <f t="shared" si="4"/>
        <v>Radeon X700 Pro</v>
      </c>
      <c r="J38" s="86">
        <f t="shared" si="7"/>
        <v>0.17738319640321545</v>
      </c>
      <c r="K38" s="49"/>
      <c r="L38" s="50">
        <f t="shared" si="16"/>
        <v>0.11304347826086956</v>
      </c>
      <c r="M38" s="50">
        <f t="shared" si="17"/>
        <v>0.24307036247334757</v>
      </c>
      <c r="N38" s="62">
        <f>(O38/J38)/100</f>
        <v>50.681238033193075</v>
      </c>
      <c r="O38" s="9">
        <v>899</v>
      </c>
      <c r="P38" t="s">
        <v>67</v>
      </c>
    </row>
    <row r="39" spans="2:15" ht="12.75">
      <c r="B39" s="31"/>
      <c r="C39" s="32"/>
      <c r="D39" s="32"/>
      <c r="E39" s="23"/>
      <c r="F39" s="23"/>
      <c r="G39" s="23"/>
      <c r="H39" s="23"/>
      <c r="I39" s="31"/>
      <c r="J39" s="33"/>
      <c r="K39" s="31"/>
      <c r="L39" s="34"/>
      <c r="M39" s="34"/>
      <c r="N39" s="35"/>
      <c r="O39" s="7"/>
    </row>
    <row r="40" spans="1:15" ht="12.75">
      <c r="A40" t="s">
        <v>77</v>
      </c>
      <c r="B40" s="31"/>
      <c r="C40" s="23"/>
      <c r="D40" s="23"/>
      <c r="E40" s="23"/>
      <c r="F40" s="23"/>
      <c r="G40" s="23"/>
      <c r="H40" s="23"/>
      <c r="I40" s="31"/>
      <c r="J40" s="33"/>
      <c r="K40" s="31"/>
      <c r="L40" s="34"/>
      <c r="M40" s="34"/>
      <c r="N40" s="35"/>
      <c r="O40" s="7"/>
    </row>
    <row r="41" spans="2:15" ht="12.75">
      <c r="B41" s="31"/>
      <c r="C41" s="23"/>
      <c r="D41" s="23"/>
      <c r="E41" s="23"/>
      <c r="F41" s="23"/>
      <c r="G41" s="23"/>
      <c r="H41" s="23"/>
      <c r="I41" s="31"/>
      <c r="J41" s="33"/>
      <c r="K41" s="31"/>
      <c r="L41" s="34"/>
      <c r="M41" s="34"/>
      <c r="N41" s="35"/>
      <c r="O41" s="7"/>
    </row>
    <row r="42" spans="1:15" ht="12.75">
      <c r="A42" t="s">
        <v>12</v>
      </c>
      <c r="B42" t="s">
        <v>47</v>
      </c>
      <c r="C42" t="s">
        <v>27</v>
      </c>
      <c r="D42" s="9">
        <v>7672</v>
      </c>
      <c r="E42" s="97">
        <v>1</v>
      </c>
      <c r="F42" s="87"/>
      <c r="G42" s="12"/>
      <c r="H42" s="23"/>
      <c r="I42" s="31"/>
      <c r="J42" s="36"/>
      <c r="K42" s="31"/>
      <c r="L42" s="34"/>
      <c r="M42" s="52"/>
      <c r="N42" s="53"/>
      <c r="O42" s="54"/>
    </row>
    <row r="43" spans="1:15" ht="13.5" thickBot="1">
      <c r="A43" t="s">
        <v>13</v>
      </c>
      <c r="B43" t="s">
        <v>48</v>
      </c>
      <c r="C43" t="s">
        <v>27</v>
      </c>
      <c r="D43" s="7">
        <v>7972</v>
      </c>
      <c r="E43" s="97">
        <v>0.7522539625711916</v>
      </c>
      <c r="F43" s="87"/>
      <c r="G43" s="63"/>
      <c r="H43" s="12"/>
      <c r="J43" s="8"/>
      <c r="L43" s="11"/>
      <c r="M43" s="22"/>
      <c r="N43" s="51"/>
      <c r="O43" s="54"/>
    </row>
    <row r="44" spans="1:15" ht="13.5" thickBot="1">
      <c r="A44" t="s">
        <v>14</v>
      </c>
      <c r="B44" t="s">
        <v>49</v>
      </c>
      <c r="C44" t="s">
        <v>27</v>
      </c>
      <c r="D44" s="7">
        <v>4642</v>
      </c>
      <c r="E44" s="97">
        <v>0.6503789132929103</v>
      </c>
      <c r="F44" s="87"/>
      <c r="G44" s="23"/>
      <c r="I44" s="14"/>
      <c r="J44" s="15"/>
      <c r="K44" s="15"/>
      <c r="L44" s="16"/>
      <c r="M44" s="13"/>
      <c r="N44" s="13"/>
      <c r="O44" s="13"/>
    </row>
    <row r="45" spans="1:21" ht="12.75">
      <c r="A45" t="s">
        <v>15</v>
      </c>
      <c r="B45" t="s">
        <v>50</v>
      </c>
      <c r="C45" t="s">
        <v>27</v>
      </c>
      <c r="D45" s="7">
        <v>2350</v>
      </c>
      <c r="E45" s="97">
        <v>0.34006814024548077</v>
      </c>
      <c r="F45" s="87"/>
      <c r="G45" s="63"/>
      <c r="I45" t="s">
        <v>56</v>
      </c>
      <c r="J45" s="84">
        <v>0.17738319640321545</v>
      </c>
      <c r="K45" s="40"/>
      <c r="L45" s="56"/>
      <c r="M45" s="21"/>
      <c r="N45" t="s">
        <v>48</v>
      </c>
      <c r="O45" s="60">
        <v>105.97484887619383</v>
      </c>
      <c r="Q45" t="s">
        <v>48</v>
      </c>
      <c r="R45" s="7">
        <v>7972</v>
      </c>
      <c r="S45" s="84">
        <v>0.7522539625711916</v>
      </c>
      <c r="T45" s="46">
        <v>0.6760869565217391</v>
      </c>
      <c r="U45" s="46">
        <v>0.8848614072494669</v>
      </c>
    </row>
    <row r="46" spans="1:21" ht="12.75">
      <c r="A46" t="s">
        <v>16</v>
      </c>
      <c r="B46" t="s">
        <v>51</v>
      </c>
      <c r="C46" t="s">
        <v>27</v>
      </c>
      <c r="D46" s="7">
        <v>3836</v>
      </c>
      <c r="E46" s="97">
        <v>0.6496090312229623</v>
      </c>
      <c r="F46" s="87"/>
      <c r="G46" s="63"/>
      <c r="I46" t="s">
        <v>9</v>
      </c>
      <c r="J46" s="85">
        <v>0.20477664864275166</v>
      </c>
      <c r="K46" s="21"/>
      <c r="L46" s="57"/>
      <c r="M46" s="21"/>
      <c r="N46" t="s">
        <v>4</v>
      </c>
      <c r="O46" s="61">
        <v>80.55094931696233</v>
      </c>
      <c r="Q46" t="s">
        <v>47</v>
      </c>
      <c r="R46" s="9">
        <v>7672</v>
      </c>
      <c r="S46" s="85">
        <v>1</v>
      </c>
      <c r="T46" s="48">
        <v>1</v>
      </c>
      <c r="U46" s="48">
        <v>1</v>
      </c>
    </row>
    <row r="47" spans="1:21" ht="12.75">
      <c r="A47" t="s">
        <v>17</v>
      </c>
      <c r="B47" t="s">
        <v>52</v>
      </c>
      <c r="C47" t="s">
        <v>27</v>
      </c>
      <c r="D47" s="7">
        <v>3167</v>
      </c>
      <c r="E47" s="97">
        <v>0.5591692949537014</v>
      </c>
      <c r="F47" s="87"/>
      <c r="G47" s="63"/>
      <c r="I47" t="s">
        <v>68</v>
      </c>
      <c r="J47" s="85">
        <v>0.34006814024548077</v>
      </c>
      <c r="K47" s="21"/>
      <c r="L47" s="57"/>
      <c r="M47" s="21"/>
      <c r="N47" t="s">
        <v>47</v>
      </c>
      <c r="O47" s="61">
        <v>76.72</v>
      </c>
      <c r="Q47" t="s">
        <v>49</v>
      </c>
      <c r="R47" s="7">
        <v>4642</v>
      </c>
      <c r="S47" s="85">
        <v>0.6503789132929103</v>
      </c>
      <c r="T47" s="48">
        <v>0.53125</v>
      </c>
      <c r="U47" s="48">
        <v>0.8283582089552239</v>
      </c>
    </row>
    <row r="48" spans="1:21" ht="12.75">
      <c r="A48" t="s">
        <v>18</v>
      </c>
      <c r="B48" t="s">
        <v>4</v>
      </c>
      <c r="C48" t="s">
        <v>27</v>
      </c>
      <c r="D48" s="7">
        <v>3986</v>
      </c>
      <c r="E48" s="97">
        <v>0.4948420886159106</v>
      </c>
      <c r="F48" s="87"/>
      <c r="G48" s="63"/>
      <c r="I48" t="s">
        <v>69</v>
      </c>
      <c r="J48" s="85">
        <v>0.3870521588802875</v>
      </c>
      <c r="K48" s="21"/>
      <c r="L48" s="57"/>
      <c r="M48" s="21"/>
      <c r="N48" t="s">
        <v>49</v>
      </c>
      <c r="O48" s="61">
        <v>71.3737777336177</v>
      </c>
      <c r="Q48" t="s">
        <v>4</v>
      </c>
      <c r="R48" s="7">
        <v>3986</v>
      </c>
      <c r="S48" s="85">
        <v>0.4948420886159106</v>
      </c>
      <c r="T48" s="48">
        <v>0.3937007874015748</v>
      </c>
      <c r="U48" s="48">
        <v>0.6321961620469083</v>
      </c>
    </row>
    <row r="49" spans="1:21" ht="12.75">
      <c r="A49" t="s">
        <v>19</v>
      </c>
      <c r="B49" t="s">
        <v>5</v>
      </c>
      <c r="C49" t="s">
        <v>27</v>
      </c>
      <c r="D49" s="9">
        <v>2321</v>
      </c>
      <c r="E49" s="97">
        <v>0.4131271075227048</v>
      </c>
      <c r="F49" s="87"/>
      <c r="G49" s="63"/>
      <c r="I49" t="s">
        <v>55</v>
      </c>
      <c r="J49" s="85">
        <v>0.40170482464185575</v>
      </c>
      <c r="K49" s="21"/>
      <c r="L49" s="57"/>
      <c r="M49" s="21"/>
      <c r="N49" t="s">
        <v>55</v>
      </c>
      <c r="O49" s="61">
        <v>70.87293518414357</v>
      </c>
      <c r="Q49" t="s">
        <v>51</v>
      </c>
      <c r="R49" s="7">
        <v>3836</v>
      </c>
      <c r="S49" s="85">
        <v>0.6496090312229623</v>
      </c>
      <c r="T49" s="48">
        <v>0.5367454068241471</v>
      </c>
      <c r="U49" s="48">
        <v>0.9339019189765457</v>
      </c>
    </row>
    <row r="50" spans="1:21" ht="12.75">
      <c r="A50" t="s">
        <v>20</v>
      </c>
      <c r="B50" t="s">
        <v>53</v>
      </c>
      <c r="C50" t="s">
        <v>27</v>
      </c>
      <c r="D50" s="9">
        <v>1175</v>
      </c>
      <c r="E50" s="97">
        <v>0.20477664864275166</v>
      </c>
      <c r="F50" s="87"/>
      <c r="G50" s="63"/>
      <c r="I50" t="s">
        <v>5</v>
      </c>
      <c r="J50" s="85">
        <v>0.4131271075227048</v>
      </c>
      <c r="K50" s="21"/>
      <c r="L50" s="57"/>
      <c r="M50" s="21"/>
      <c r="N50" t="s">
        <v>68</v>
      </c>
      <c r="O50" s="61">
        <v>69.10379779486648</v>
      </c>
      <c r="Q50" t="s">
        <v>6</v>
      </c>
      <c r="R50" s="9">
        <v>3229</v>
      </c>
      <c r="S50" s="85">
        <v>0.5123707131179462</v>
      </c>
      <c r="T50" s="48">
        <v>0.2945652173913043</v>
      </c>
      <c r="U50" s="48">
        <v>0.65625</v>
      </c>
    </row>
    <row r="51" spans="1:21" ht="12.75">
      <c r="A51" t="s">
        <v>21</v>
      </c>
      <c r="B51" t="s">
        <v>6</v>
      </c>
      <c r="C51" t="s">
        <v>27</v>
      </c>
      <c r="D51" s="9">
        <v>3229</v>
      </c>
      <c r="E51" s="97">
        <v>0.5123707131179462</v>
      </c>
      <c r="F51" s="87"/>
      <c r="G51" s="63"/>
      <c r="I51" t="s">
        <v>54</v>
      </c>
      <c r="J51" s="85">
        <v>0.4779556941090388</v>
      </c>
      <c r="K51" s="21"/>
      <c r="L51" s="57"/>
      <c r="M51" s="21"/>
      <c r="N51" t="s">
        <v>6</v>
      </c>
      <c r="O51" s="61">
        <v>63.020776116387694</v>
      </c>
      <c r="Q51" t="s">
        <v>52</v>
      </c>
      <c r="R51" s="7">
        <v>3167</v>
      </c>
      <c r="S51" s="85">
        <v>0.5591692949537014</v>
      </c>
      <c r="T51" s="48">
        <v>0.4330708661417323</v>
      </c>
      <c r="U51" s="48">
        <v>0.8422174840085287</v>
      </c>
    </row>
    <row r="52" spans="1:21" ht="12.75">
      <c r="A52" t="s">
        <v>23</v>
      </c>
      <c r="B52" t="s">
        <v>54</v>
      </c>
      <c r="C52" t="s">
        <v>27</v>
      </c>
      <c r="D52" s="9">
        <v>3012</v>
      </c>
      <c r="E52" s="97">
        <v>0.4779556941090388</v>
      </c>
      <c r="F52" s="87"/>
      <c r="G52" s="63"/>
      <c r="I52" t="s">
        <v>4</v>
      </c>
      <c r="J52" s="85">
        <v>0.4948420886159106</v>
      </c>
      <c r="K52" s="21"/>
      <c r="L52" s="57"/>
      <c r="M52" s="21"/>
      <c r="N52" t="s">
        <v>54</v>
      </c>
      <c r="O52" s="61">
        <v>63.018393485502756</v>
      </c>
      <c r="Q52" t="s">
        <v>54</v>
      </c>
      <c r="R52" s="9">
        <v>3012</v>
      </c>
      <c r="S52" s="85">
        <v>0.4779556941090388</v>
      </c>
      <c r="T52" s="48">
        <v>0.2782608695652174</v>
      </c>
      <c r="U52" s="48">
        <v>0.5964912280701755</v>
      </c>
    </row>
    <row r="53" spans="1:21" ht="12.75">
      <c r="A53" t="s">
        <v>24</v>
      </c>
      <c r="B53" t="s">
        <v>55</v>
      </c>
      <c r="C53" t="s">
        <v>27</v>
      </c>
      <c r="D53" s="9">
        <v>2847</v>
      </c>
      <c r="E53" s="97">
        <v>0.40170482464185575</v>
      </c>
      <c r="F53" s="87"/>
      <c r="G53" s="63"/>
      <c r="I53" t="s">
        <v>6</v>
      </c>
      <c r="J53" s="85">
        <v>0.5123707131179462</v>
      </c>
      <c r="K53" s="13"/>
      <c r="L53" s="18"/>
      <c r="M53" s="13"/>
      <c r="N53" t="s">
        <v>51</v>
      </c>
      <c r="O53" s="61">
        <v>59.05090316829951</v>
      </c>
      <c r="Q53" t="s">
        <v>55</v>
      </c>
      <c r="R53" s="9">
        <v>2847</v>
      </c>
      <c r="S53" s="85">
        <v>0.40170482464185575</v>
      </c>
      <c r="T53" s="48">
        <v>0.23369565217391305</v>
      </c>
      <c r="U53" s="48">
        <v>0.5128205128205129</v>
      </c>
    </row>
    <row r="54" spans="1:21" ht="12.75">
      <c r="A54" t="s">
        <v>25</v>
      </c>
      <c r="B54" t="s">
        <v>10</v>
      </c>
      <c r="C54" t="s">
        <v>27</v>
      </c>
      <c r="D54" s="9">
        <v>2069</v>
      </c>
      <c r="E54" s="97">
        <v>0.3870521588802875</v>
      </c>
      <c r="F54" s="87"/>
      <c r="G54" s="63"/>
      <c r="I54" t="s">
        <v>52</v>
      </c>
      <c r="J54" s="85">
        <v>0.5591692949537014</v>
      </c>
      <c r="K54" s="13"/>
      <c r="L54" s="18"/>
      <c r="M54" s="13"/>
      <c r="N54" t="s">
        <v>9</v>
      </c>
      <c r="O54" s="61">
        <v>57.37958931293364</v>
      </c>
      <c r="Q54" t="s">
        <v>50</v>
      </c>
      <c r="R54" s="7">
        <v>2350</v>
      </c>
      <c r="S54" s="85">
        <v>0.34006814024548077</v>
      </c>
      <c r="T54" s="48">
        <v>0.1875</v>
      </c>
      <c r="U54" s="48">
        <v>0.4093816631130064</v>
      </c>
    </row>
    <row r="55" spans="1:21" ht="12.75">
      <c r="A55" t="s">
        <v>26</v>
      </c>
      <c r="B55" t="s">
        <v>56</v>
      </c>
      <c r="C55" t="s">
        <v>27</v>
      </c>
      <c r="D55" s="9">
        <v>899</v>
      </c>
      <c r="E55" s="97">
        <v>0.17738319640321545</v>
      </c>
      <c r="F55" s="87"/>
      <c r="G55" s="63"/>
      <c r="I55" t="s">
        <v>51</v>
      </c>
      <c r="J55" s="85">
        <v>0.6496090312229623</v>
      </c>
      <c r="K55" s="13"/>
      <c r="L55" s="18"/>
      <c r="M55" s="13"/>
      <c r="N55" t="s">
        <v>52</v>
      </c>
      <c r="O55" s="61">
        <v>56.637587732034255</v>
      </c>
      <c r="Q55" t="s">
        <v>5</v>
      </c>
      <c r="R55" s="9">
        <v>2321</v>
      </c>
      <c r="S55" s="85">
        <v>0.4131271075227048</v>
      </c>
      <c r="T55" s="48">
        <v>0.3293963254593176</v>
      </c>
      <c r="U55" s="48">
        <v>0.5501066098081023</v>
      </c>
    </row>
    <row r="56" spans="2:21" ht="12.75">
      <c r="B56" s="31"/>
      <c r="C56" s="64"/>
      <c r="D56" s="7"/>
      <c r="E56" s="33"/>
      <c r="F56" s="63"/>
      <c r="G56" s="63"/>
      <c r="I56" t="s">
        <v>49</v>
      </c>
      <c r="J56" s="85">
        <v>0.6503789132929103</v>
      </c>
      <c r="K56" s="13"/>
      <c r="L56" s="58"/>
      <c r="M56" s="22"/>
      <c r="N56" t="s">
        <v>5</v>
      </c>
      <c r="O56" s="61">
        <v>56.1812565124994</v>
      </c>
      <c r="Q56" t="s">
        <v>10</v>
      </c>
      <c r="R56" s="9">
        <v>2069</v>
      </c>
      <c r="S56" s="85">
        <v>0.3870521588802875</v>
      </c>
      <c r="T56" s="48">
        <v>0.23152173913043478</v>
      </c>
      <c r="U56" s="48">
        <v>0.5087719298245614</v>
      </c>
    </row>
    <row r="57" spans="3:21" ht="12.75">
      <c r="C57" s="64"/>
      <c r="D57" s="65"/>
      <c r="E57" s="63"/>
      <c r="F57" s="63"/>
      <c r="G57" s="63"/>
      <c r="I57" t="s">
        <v>48</v>
      </c>
      <c r="J57" s="85">
        <v>0.7522539625711916</v>
      </c>
      <c r="K57" s="13"/>
      <c r="L57" s="58"/>
      <c r="M57" s="22"/>
      <c r="N57" t="s">
        <v>69</v>
      </c>
      <c r="O57" s="61">
        <v>53.45532772599589</v>
      </c>
      <c r="Q57" t="s">
        <v>53</v>
      </c>
      <c r="R57" s="9">
        <v>1175</v>
      </c>
      <c r="S57" s="85">
        <v>0.20477664864275166</v>
      </c>
      <c r="T57" s="48">
        <v>0.125</v>
      </c>
      <c r="U57" s="48">
        <v>0.3326226012793177</v>
      </c>
    </row>
    <row r="58" spans="9:21" ht="13.5" thickBot="1">
      <c r="I58" t="s">
        <v>47</v>
      </c>
      <c r="J58" s="86">
        <v>1</v>
      </c>
      <c r="K58" s="13"/>
      <c r="L58" s="58"/>
      <c r="M58" s="22"/>
      <c r="N58" t="s">
        <v>56</v>
      </c>
      <c r="O58" s="62">
        <v>50.681238033193075</v>
      </c>
      <c r="Q58" t="s">
        <v>56</v>
      </c>
      <c r="R58" s="9">
        <v>899</v>
      </c>
      <c r="S58" s="86">
        <v>0.17738319640321545</v>
      </c>
      <c r="T58" s="50">
        <v>0.11304347826086956</v>
      </c>
      <c r="U58" s="50">
        <v>0.24307036247334757</v>
      </c>
    </row>
    <row r="59" spans="9:21" ht="12.75">
      <c r="I59" s="17"/>
      <c r="J59" s="43"/>
      <c r="K59" s="13"/>
      <c r="L59" s="58"/>
      <c r="M59" s="22"/>
      <c r="O59" s="61"/>
      <c r="R59" s="7"/>
      <c r="S59" s="43"/>
      <c r="T59" s="63"/>
      <c r="U59" s="63"/>
    </row>
    <row r="60" spans="9:21" ht="13.5" thickBot="1">
      <c r="I60" s="20"/>
      <c r="J60" s="44"/>
      <c r="K60" s="13"/>
      <c r="L60" s="58"/>
      <c r="M60" s="22"/>
      <c r="O60" s="62"/>
      <c r="R60" s="7"/>
      <c r="S60" s="44"/>
      <c r="T60" s="63"/>
      <c r="U60" s="63"/>
    </row>
    <row r="61" spans="9:15" ht="12.75">
      <c r="I61" s="17"/>
      <c r="J61" s="22"/>
      <c r="K61" s="13"/>
      <c r="L61" s="58"/>
      <c r="M61" s="22"/>
      <c r="N61" s="55"/>
      <c r="O61" s="13"/>
    </row>
    <row r="62" spans="9:15" ht="12.75">
      <c r="I62" s="17"/>
      <c r="J62" s="22"/>
      <c r="K62" s="13"/>
      <c r="L62" s="58"/>
      <c r="M62" s="22"/>
      <c r="N62" s="55"/>
      <c r="O62" s="13"/>
    </row>
    <row r="63" spans="9:15" ht="12.75">
      <c r="I63" s="17"/>
      <c r="J63" s="19"/>
      <c r="K63" s="13"/>
      <c r="L63" s="58"/>
      <c r="M63" s="22"/>
      <c r="N63" s="55"/>
      <c r="O63" s="13"/>
    </row>
    <row r="64" spans="3:15" ht="12.75">
      <c r="C64" s="3"/>
      <c r="I64" s="17"/>
      <c r="J64" s="19"/>
      <c r="K64" s="13"/>
      <c r="L64" s="58"/>
      <c r="M64" s="22"/>
      <c r="N64" s="55"/>
      <c r="O64" s="13"/>
    </row>
    <row r="65" spans="9:15" ht="12.75">
      <c r="I65" s="17"/>
      <c r="J65" s="21"/>
      <c r="K65" s="21"/>
      <c r="L65" s="57"/>
      <c r="M65" s="21"/>
      <c r="N65" s="55"/>
      <c r="O65" s="13"/>
    </row>
    <row r="66" spans="9:15" ht="12.75">
      <c r="I66" s="17"/>
      <c r="J66" s="22"/>
      <c r="K66" s="13"/>
      <c r="L66" s="58"/>
      <c r="M66" s="22"/>
      <c r="N66" s="55"/>
      <c r="O66" s="13"/>
    </row>
    <row r="67" spans="9:15" ht="13.5" thickBot="1">
      <c r="I67" s="20"/>
      <c r="J67" s="41"/>
      <c r="K67" s="42"/>
      <c r="L67" s="59"/>
      <c r="M67" s="22"/>
      <c r="N67" s="55"/>
      <c r="O67" s="13"/>
    </row>
    <row r="113" ht="13.5" thickBot="1">
      <c r="B113" s="4" t="s">
        <v>71</v>
      </c>
    </row>
    <row r="114" spans="2:6" ht="12.75">
      <c r="B114" s="88" t="s">
        <v>72</v>
      </c>
      <c r="C114" s="88" t="s">
        <v>73</v>
      </c>
      <c r="D114" s="88" t="s">
        <v>74</v>
      </c>
      <c r="F114" s="92" t="s">
        <v>76</v>
      </c>
    </row>
    <row r="115" spans="2:6" ht="12.75">
      <c r="B115" s="89" t="s">
        <v>29</v>
      </c>
      <c r="C115" s="90">
        <v>7672</v>
      </c>
      <c r="D115" s="97">
        <v>1</v>
      </c>
      <c r="F115" s="96">
        <f>(D115-D129)/C115*10000</f>
        <v>1.089546402502607</v>
      </c>
    </row>
    <row r="116" spans="2:6" ht="12.75">
      <c r="B116" s="89" t="s">
        <v>30</v>
      </c>
      <c r="C116" s="91">
        <v>7972</v>
      </c>
      <c r="D116" s="97">
        <v>0.7522539625711916</v>
      </c>
      <c r="F116" s="96">
        <f>(D116-D129)/C116*10000</f>
        <v>0.7377746645398789</v>
      </c>
    </row>
    <row r="117" spans="2:6" ht="12.75">
      <c r="B117" s="89" t="s">
        <v>31</v>
      </c>
      <c r="C117" s="91">
        <v>4642</v>
      </c>
      <c r="D117" s="97">
        <v>0.6503789132929103</v>
      </c>
      <c r="F117" s="96">
        <f>(D117-D129)/C117*10000</f>
        <v>1.0475633634056662</v>
      </c>
    </row>
    <row r="118" spans="2:6" ht="12.75">
      <c r="B118" s="89" t="s">
        <v>32</v>
      </c>
      <c r="C118" s="91">
        <v>2350</v>
      </c>
      <c r="D118" s="97">
        <v>0.34006814024548077</v>
      </c>
      <c r="F118" s="96">
        <f>(D118-D129)/C118*10000</f>
        <v>0.7488005967892799</v>
      </c>
    </row>
    <row r="119" spans="2:6" ht="12.75">
      <c r="B119" s="89" t="s">
        <v>33</v>
      </c>
      <c r="C119" s="91">
        <v>3836</v>
      </c>
      <c r="D119" s="97">
        <v>0.6496090312229623</v>
      </c>
      <c r="F119" s="96">
        <f>(D119-D129)/C119*10000</f>
        <v>1.26566483634766</v>
      </c>
    </row>
    <row r="120" spans="2:6" ht="12.75">
      <c r="B120" s="89" t="s">
        <v>34</v>
      </c>
      <c r="C120" s="91">
        <v>3167</v>
      </c>
      <c r="D120" s="97">
        <v>0.5591692949537014</v>
      </c>
      <c r="F120" s="96">
        <f>(D120-D129)/C120*10000</f>
        <v>1.2474559360710493</v>
      </c>
    </row>
    <row r="121" spans="2:6" ht="12.75">
      <c r="B121" s="89" t="s">
        <v>35</v>
      </c>
      <c r="C121" s="91">
        <v>3986</v>
      </c>
      <c r="D121" s="97">
        <v>0.4948420886159106</v>
      </c>
      <c r="F121" s="96">
        <f>(D121-D129)/C121*10000</f>
        <v>0.8297593793675629</v>
      </c>
    </row>
    <row r="122" spans="2:6" ht="12.75">
      <c r="B122" s="89" t="s">
        <v>36</v>
      </c>
      <c r="C122" s="90">
        <v>2321</v>
      </c>
      <c r="D122" s="97">
        <v>0.4131271075227048</v>
      </c>
      <c r="F122" s="96">
        <f>(D122-D129)/C122*10000</f>
        <v>1.0729302349104044</v>
      </c>
    </row>
    <row r="123" spans="2:6" ht="12.75">
      <c r="B123" s="89" t="s">
        <v>37</v>
      </c>
      <c r="C123" s="90">
        <v>1175</v>
      </c>
      <c r="D123" s="97">
        <v>0.20477664864275166</v>
      </c>
      <c r="F123" s="96">
        <f>(D123-D129)/C123*10000</f>
        <v>0.3461842437680993</v>
      </c>
    </row>
    <row r="124" spans="2:6" ht="12.75">
      <c r="B124" s="89" t="s">
        <v>38</v>
      </c>
      <c r="C124" s="90">
        <v>3229</v>
      </c>
      <c r="D124" s="97">
        <v>0.5123707131179462</v>
      </c>
      <c r="F124" s="96">
        <f>(D124-D129)/C124*10000</f>
        <v>1.0785714249549279</v>
      </c>
    </row>
    <row r="125" spans="2:6" ht="12.75">
      <c r="B125" s="89" t="s">
        <v>39</v>
      </c>
      <c r="C125" s="90">
        <v>3012</v>
      </c>
      <c r="D125" s="97">
        <v>0.4779556941090388</v>
      </c>
      <c r="F125" s="96">
        <f>(D125-D129)/C125*10000</f>
        <v>1.0420175767232362</v>
      </c>
    </row>
    <row r="126" spans="2:6" ht="12.75">
      <c r="B126" s="89" t="s">
        <v>40</v>
      </c>
      <c r="C126" s="90">
        <v>2847</v>
      </c>
      <c r="D126" s="97">
        <v>0.40170482464185575</v>
      </c>
      <c r="F126" s="96">
        <f>(D126-D129)/C126*10000</f>
        <v>0.8345796439826335</v>
      </c>
    </row>
    <row r="127" spans="2:6" ht="12.75">
      <c r="B127" s="89" t="s">
        <v>41</v>
      </c>
      <c r="C127" s="90">
        <v>2069</v>
      </c>
      <c r="D127" s="97">
        <v>0.3870521588802875</v>
      </c>
      <c r="F127" s="96">
        <f>(D127-D129)/C127*10000</f>
        <v>1.0775841415190308</v>
      </c>
    </row>
    <row r="128" spans="2:10" ht="13.5" thickBot="1">
      <c r="B128" s="89" t="s">
        <v>42</v>
      </c>
      <c r="C128" s="90">
        <v>899</v>
      </c>
      <c r="D128" s="97">
        <v>0.17738319640321545</v>
      </c>
      <c r="F128" s="96">
        <f>(D128-D129)/C128*10000</f>
        <v>0.1477552436397715</v>
      </c>
      <c r="J128" s="9"/>
    </row>
    <row r="129" spans="2:10" ht="13.5" thickBot="1">
      <c r="B129" s="93" t="s">
        <v>75</v>
      </c>
      <c r="C129" s="94">
        <v>0</v>
      </c>
      <c r="D129" s="95">
        <v>0.1641</v>
      </c>
      <c r="J129" s="7"/>
    </row>
    <row r="130" ht="12.75">
      <c r="J130" s="7"/>
    </row>
    <row r="131" ht="12.75">
      <c r="J131" s="7"/>
    </row>
    <row r="132" ht="12.75">
      <c r="J132" s="7"/>
    </row>
    <row r="133" spans="2:10" ht="12.75">
      <c r="B133" s="89" t="s">
        <v>56</v>
      </c>
      <c r="C133" s="96">
        <v>0.1477552436397715</v>
      </c>
      <c r="J133" s="7"/>
    </row>
    <row r="134" spans="2:10" ht="12.75">
      <c r="B134" s="89" t="s">
        <v>9</v>
      </c>
      <c r="C134" s="96">
        <v>0.3461842437680993</v>
      </c>
      <c r="J134" s="7"/>
    </row>
    <row r="135" spans="2:10" ht="12.75">
      <c r="B135" s="89" t="s">
        <v>48</v>
      </c>
      <c r="C135" s="96">
        <v>0.7377746645398789</v>
      </c>
      <c r="J135" s="9"/>
    </row>
    <row r="136" spans="2:10" ht="12.75">
      <c r="B136" s="89" t="s">
        <v>68</v>
      </c>
      <c r="C136" s="96">
        <v>0.7488005967892799</v>
      </c>
      <c r="J136" s="9"/>
    </row>
    <row r="137" spans="2:10" ht="12.75">
      <c r="B137" s="89" t="s">
        <v>4</v>
      </c>
      <c r="C137" s="96">
        <v>0.8297593793675629</v>
      </c>
      <c r="J137" s="9"/>
    </row>
    <row r="138" spans="2:10" ht="12.75">
      <c r="B138" s="89" t="s">
        <v>55</v>
      </c>
      <c r="C138" s="96">
        <v>0.8345796439826335</v>
      </c>
      <c r="J138" s="9"/>
    </row>
    <row r="139" spans="2:10" ht="12.75">
      <c r="B139" s="89" t="s">
        <v>54</v>
      </c>
      <c r="C139" s="96">
        <v>1.0420175767232362</v>
      </c>
      <c r="J139" s="9"/>
    </row>
    <row r="140" spans="2:10" ht="12.75">
      <c r="B140" s="89" t="s">
        <v>49</v>
      </c>
      <c r="C140" s="96">
        <v>1.0475633634056662</v>
      </c>
      <c r="J140" s="9"/>
    </row>
    <row r="141" spans="2:10" ht="12.75">
      <c r="B141" s="89" t="s">
        <v>5</v>
      </c>
      <c r="C141" s="96">
        <v>1.0729302349104044</v>
      </c>
      <c r="J141" s="9"/>
    </row>
    <row r="142" spans="2:3" ht="12.75">
      <c r="B142" s="89" t="s">
        <v>10</v>
      </c>
      <c r="C142" s="96">
        <v>1.0775841415190308</v>
      </c>
    </row>
    <row r="143" spans="2:3" ht="12.75">
      <c r="B143" s="89" t="s">
        <v>6</v>
      </c>
      <c r="C143" s="96">
        <v>1.0785714249549279</v>
      </c>
    </row>
    <row r="144" spans="2:3" ht="12.75">
      <c r="B144" s="89" t="s">
        <v>47</v>
      </c>
      <c r="C144" s="96">
        <v>1.089546402502607</v>
      </c>
    </row>
    <row r="145" spans="2:3" ht="12.75">
      <c r="B145" s="89" t="s">
        <v>52</v>
      </c>
      <c r="C145" s="96">
        <v>1.2474559360710493</v>
      </c>
    </row>
    <row r="146" spans="2:3" ht="12.75">
      <c r="B146" s="89" t="s">
        <v>51</v>
      </c>
      <c r="C146" s="96">
        <v>1.26566483634766</v>
      </c>
    </row>
  </sheetData>
  <sheetProtection/>
  <printOptions/>
  <pageMargins left="0.75" right="0.75" top="1" bottom="1" header="0" footer="0"/>
  <pageSetup orientation="portrait" paperSize="9" r:id="rId2"/>
  <ignoredErrors>
    <ignoredError sqref="M25:M32 K25:K32 N27:N32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22"/>
  <sheetViews>
    <sheetView workbookViewId="0" topLeftCell="A1">
      <selection activeCell="G26" sqref="B4:G26"/>
    </sheetView>
  </sheetViews>
  <sheetFormatPr defaultColWidth="9.140625" defaultRowHeight="12.75"/>
  <cols>
    <col min="2" max="2" width="32.8515625" style="0" bestFit="1" customWidth="1"/>
    <col min="3" max="3" width="11.421875" style="0" bestFit="1" customWidth="1"/>
    <col min="10" max="10" width="13.8515625" style="0" bestFit="1" customWidth="1"/>
    <col min="15" max="15" width="8.57421875" style="0" bestFit="1" customWidth="1"/>
  </cols>
  <sheetData>
    <row r="5" spans="2:4" ht="12.75">
      <c r="B5" s="24"/>
      <c r="C5" s="53"/>
      <c r="D5" s="23"/>
    </row>
    <row r="6" spans="2:4" ht="12.75">
      <c r="B6" s="24"/>
      <c r="C6" s="53"/>
      <c r="D6" s="23"/>
    </row>
    <row r="7" spans="2:4" ht="12.75">
      <c r="B7" s="24"/>
      <c r="C7" s="53"/>
      <c r="D7" s="23"/>
    </row>
    <row r="8" spans="2:4" ht="12.75">
      <c r="B8" s="24"/>
      <c r="C8" s="53"/>
      <c r="D8" s="23"/>
    </row>
    <row r="9" spans="2:4" ht="12.75">
      <c r="B9" s="24"/>
      <c r="C9" s="53"/>
      <c r="D9" s="23"/>
    </row>
    <row r="10" spans="2:4" ht="12.75">
      <c r="B10" s="24"/>
      <c r="C10" s="53"/>
      <c r="D10" s="23"/>
    </row>
    <row r="11" spans="2:4" ht="12.75">
      <c r="B11" s="24"/>
      <c r="C11" s="53"/>
      <c r="D11" s="23"/>
    </row>
    <row r="12" spans="2:4" ht="12.75">
      <c r="B12" s="24"/>
      <c r="C12" s="53"/>
      <c r="D12" s="23"/>
    </row>
    <row r="13" spans="2:4" ht="12.75">
      <c r="B13" s="24"/>
      <c r="C13" s="53"/>
      <c r="D13" s="23"/>
    </row>
    <row r="14" spans="2:4" ht="12.75">
      <c r="B14" s="24"/>
      <c r="C14" s="53"/>
      <c r="D14" s="23"/>
    </row>
    <row r="15" spans="2:4" ht="12.75">
      <c r="B15" s="24"/>
      <c r="C15" s="53"/>
      <c r="D15" s="23"/>
    </row>
    <row r="16" spans="2:4" ht="12.75">
      <c r="B16" s="24"/>
      <c r="C16" s="53"/>
      <c r="D16" s="23"/>
    </row>
    <row r="17" spans="2:4" ht="12.75">
      <c r="B17" s="24"/>
      <c r="C17" s="53"/>
      <c r="D17" s="23"/>
    </row>
    <row r="18" spans="2:15" ht="12.75">
      <c r="B18" s="24"/>
      <c r="C18" s="53"/>
      <c r="D18" s="23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2:15" ht="12.75">
      <c r="B19" s="24"/>
      <c r="C19" s="53"/>
      <c r="D19" s="23"/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2:15" ht="12.75">
      <c r="B20" s="24"/>
      <c r="C20" s="53"/>
      <c r="D20" s="23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4:15" ht="12.75"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4:15" ht="12.75"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T Hansen</dc:creator>
  <cp:keywords/>
  <dc:description/>
  <cp:lastModifiedBy>Nicki T Hansen</cp:lastModifiedBy>
  <dcterms:created xsi:type="dcterms:W3CDTF">2004-12-05T09:30:57Z</dcterms:created>
  <dcterms:modified xsi:type="dcterms:W3CDTF">2005-09-12T03:14:46Z</dcterms:modified>
  <cp:category/>
  <cp:version/>
  <cp:contentType/>
  <cp:contentStatus/>
</cp:coreProperties>
</file>