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095" windowHeight="6015" activeTab="0"/>
  </bookViews>
  <sheets>
    <sheet name="PCI-E" sheetId="1" r:id="rId1"/>
  </sheets>
  <definedNames/>
  <calcPr fullCalcOnLoad="1"/>
</workbook>
</file>

<file path=xl/sharedStrings.xml><?xml version="1.0" encoding="utf-8"?>
<sst xmlns="http://schemas.openxmlformats.org/spreadsheetml/2006/main" count="175" uniqueCount="70">
  <si>
    <t>Doom 3</t>
  </si>
  <si>
    <t>Half-Life 2</t>
  </si>
  <si>
    <t>Spredning</t>
  </si>
  <si>
    <t>GeForce 6800 Ultra</t>
  </si>
  <si>
    <t>GeForce 6800 GT</t>
  </si>
  <si>
    <t>Pris</t>
  </si>
  <si>
    <t>Kr/ydelse</t>
  </si>
  <si>
    <t>Radeon X800 XL</t>
  </si>
  <si>
    <t>Riddick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</si>
  <si>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</si>
  <si>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</si>
  <si>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</si>
  <si>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</si>
  <si>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</si>
  <si>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</si>
  <si>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</si>
  <si>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</si>
  <si>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</si>
  <si>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</si>
  <si>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Link</t>
  </si>
  <si>
    <t>11.</t>
  </si>
  <si>
    <t>12.</t>
  </si>
  <si>
    <t>13.</t>
  </si>
  <si>
    <t>14.</t>
  </si>
  <si>
    <t>=</t>
  </si>
  <si>
    <t>PCI-Express</t>
  </si>
  <si>
    <t>SLI - GeForce 6800 Ultra, 425/1100</t>
  </si>
  <si>
    <t>SLI - GeForce 6800 GT, 350/1000</t>
  </si>
  <si>
    <t>GeForce 7800 GTX, 430/1200</t>
  </si>
  <si>
    <t>GeForce 7800 GT, 400/1000</t>
  </si>
  <si>
    <t>GeForce 6800 Ultra, 425/1100</t>
  </si>
  <si>
    <t>GeForce 6800 GT, 350/1000</t>
  </si>
  <si>
    <t>Radeon X850 XT, 520/1080</t>
  </si>
  <si>
    <t>Radeon X800 XL, 400/990, 512 MB</t>
  </si>
  <si>
    <t>Faktor</t>
  </si>
  <si>
    <t>Snit</t>
  </si>
  <si>
    <t>SLI - GeForce 7800 GTX</t>
  </si>
  <si>
    <t>SLI - GeForce 6800 Ultra</t>
  </si>
  <si>
    <t>SLI - GeForce 6800 GT</t>
  </si>
  <si>
    <t>GeForce 7800 GTX</t>
  </si>
  <si>
    <t>GeForce 7800 GT</t>
  </si>
  <si>
    <t>Radeon X850 XT</t>
  </si>
  <si>
    <t>Forkortet navn til diagrammer</t>
  </si>
  <si>
    <t>Radeon X1800 XL</t>
  </si>
  <si>
    <t>http://www.edbpriser.dk/Listprices.asp?ID=161271</t>
  </si>
  <si>
    <t>http://www.edbpriser.dk/Listprices.asp?ID=144256</t>
  </si>
  <si>
    <t>artikel iXBT okt. 2005</t>
  </si>
  <si>
    <t>Battlefield 2</t>
  </si>
  <si>
    <t>Call of Duty 2</t>
  </si>
  <si>
    <t>FarCry</t>
  </si>
  <si>
    <t>Fear</t>
  </si>
  <si>
    <t>SLI - GeForce 7800 GT, 400/1000</t>
  </si>
  <si>
    <t>CF - Radeon X850, 520/1080</t>
  </si>
  <si>
    <t>Radeon X1800 XT, 625/1500, 512 MB</t>
  </si>
  <si>
    <t>Radeon X1800 XL, 500/1000</t>
  </si>
  <si>
    <t xml:space="preserve">SLI - GeForce 7800 GTX, 486/1350 </t>
  </si>
  <si>
    <t>Splinter Cell</t>
  </si>
  <si>
    <t>Radeon X800 XL, 400/990</t>
  </si>
  <si>
    <t>Radeon X800 XL, 512 MB</t>
  </si>
  <si>
    <t>Radeon X1800 XT 512 MB</t>
  </si>
  <si>
    <t>CF - Radeon X850</t>
  </si>
  <si>
    <t>SLI - GeForce 7800 GT</t>
  </si>
  <si>
    <t>http://www.edbpriser.dk/Listprices.asp?ID=159800</t>
  </si>
  <si>
    <t>http://www.edbpriser.dk/Listprices.asp?ID=120476</t>
  </si>
  <si>
    <t>http://www.edbpriser.dk/Listprices.asp?ID=151031</t>
  </si>
  <si>
    <t>http://www.edbpriser.dk/Listprices.asp?ID=121049</t>
  </si>
  <si>
    <t>http://www.edbpriser.dk/Listprices.asp?ID=146392</t>
  </si>
  <si>
    <t>http://www.edbpriser.dk/Listprices.asp?ID=147194</t>
  </si>
  <si>
    <t>http://www.edbpriser.dk/Listprices.asp?ID=157972</t>
  </si>
  <si>
    <t>Radeon X1800 XT, 512 MB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</si>
</sst>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%"/>
    <numFmt numFmtId="176" formatCode="_(&quot;kr&quot;\ * #,##0.0_);_(&quot;kr&quot;\ * \(#,##0.0\);_(&quot;kr&quot;\ * &quot;-&quot;??_);_(@_)"/>
    <numFmt numFmtId="177" formatCode="0\ %"/>
    <numFmt numFmtId="178" formatCode="0.0\ 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Verdana"/>
      <family val="2"/>
    </font>
    <font>
      <sz val="10.5"/>
      <name val="Verdana"/>
      <family val="2"/>
    </font>
    <font>
      <sz val="11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1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21" applyAlignment="1">
      <alignment/>
    </xf>
    <xf numFmtId="9" fontId="0" fillId="0" borderId="0" xfId="20" applyAlignment="1">
      <alignment/>
    </xf>
    <xf numFmtId="44" fontId="0" fillId="0" borderId="0" xfId="21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0" xfId="2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2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/>
    </xf>
    <xf numFmtId="173" fontId="0" fillId="0" borderId="0" xfId="20" applyNumberFormat="1" applyFill="1" applyBorder="1" applyAlignment="1">
      <alignment/>
    </xf>
    <xf numFmtId="173" fontId="0" fillId="0" borderId="0" xfId="20" applyNumberFormat="1" applyFill="1" applyAlignment="1">
      <alignment/>
    </xf>
    <xf numFmtId="9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20" applyFill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9" fontId="0" fillId="0" borderId="2" xfId="20" applyBorder="1" applyAlignment="1">
      <alignment/>
    </xf>
    <xf numFmtId="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5" xfId="20" applyFill="1" applyBorder="1" applyAlignment="1">
      <alignment/>
    </xf>
    <xf numFmtId="9" fontId="0" fillId="2" borderId="8" xfId="2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21" applyBorder="1" applyAlignment="1">
      <alignment/>
    </xf>
    <xf numFmtId="44" fontId="0" fillId="0" borderId="0" xfId="21" applyBorder="1" applyAlignment="1">
      <alignment/>
    </xf>
    <xf numFmtId="9" fontId="0" fillId="0" borderId="3" xfId="20" applyBorder="1" applyAlignment="1">
      <alignment/>
    </xf>
    <xf numFmtId="9" fontId="0" fillId="0" borderId="5" xfId="20" applyBorder="1" applyAlignment="1">
      <alignment/>
    </xf>
    <xf numFmtId="9" fontId="0" fillId="0" borderId="5" xfId="0" applyNumberFormat="1" applyBorder="1" applyAlignment="1">
      <alignment/>
    </xf>
    <xf numFmtId="9" fontId="0" fillId="0" borderId="8" xfId="0" applyNumberFormat="1" applyBorder="1" applyAlignment="1">
      <alignment/>
    </xf>
    <xf numFmtId="43" fontId="2" fillId="2" borderId="5" xfId="15" applyFont="1" applyFill="1" applyBorder="1" applyAlignment="1">
      <alignment/>
    </xf>
    <xf numFmtId="43" fontId="2" fillId="2" borderId="8" xfId="15" applyFont="1" applyFill="1" applyBorder="1" applyAlignment="1">
      <alignment/>
    </xf>
    <xf numFmtId="9" fontId="0" fillId="0" borderId="0" xfId="20" applyAlignment="1">
      <alignment/>
    </xf>
    <xf numFmtId="0" fontId="0" fillId="0" borderId="0" xfId="0" applyAlignment="1" quotePrefix="1">
      <alignment/>
    </xf>
    <xf numFmtId="177" fontId="0" fillId="0" borderId="0" xfId="20" applyNumberFormat="1" applyAlignment="1">
      <alignment/>
    </xf>
    <xf numFmtId="177" fontId="2" fillId="2" borderId="1" xfId="20" applyNumberFormat="1" applyFont="1" applyFill="1" applyBorder="1" applyAlignment="1">
      <alignment/>
    </xf>
    <xf numFmtId="177" fontId="2" fillId="2" borderId="2" xfId="20" applyNumberFormat="1" applyFont="1" applyFill="1" applyBorder="1" applyAlignment="1">
      <alignment/>
    </xf>
    <xf numFmtId="177" fontId="2" fillId="2" borderId="3" xfId="20" applyNumberFormat="1" applyFont="1" applyFill="1" applyBorder="1" applyAlignment="1">
      <alignment/>
    </xf>
    <xf numFmtId="177" fontId="2" fillId="2" borderId="4" xfId="20" applyNumberFormat="1" applyFont="1" applyFill="1" applyBorder="1" applyAlignment="1">
      <alignment/>
    </xf>
    <xf numFmtId="177" fontId="2" fillId="2" borderId="0" xfId="20" applyNumberFormat="1" applyFont="1" applyFill="1" applyBorder="1" applyAlignment="1">
      <alignment/>
    </xf>
    <xf numFmtId="177" fontId="2" fillId="2" borderId="5" xfId="20" applyNumberFormat="1" applyFont="1" applyFill="1" applyBorder="1" applyAlignment="1">
      <alignment/>
    </xf>
    <xf numFmtId="177" fontId="2" fillId="2" borderId="6" xfId="20" applyNumberFormat="1" applyFont="1" applyFill="1" applyBorder="1" applyAlignment="1">
      <alignment/>
    </xf>
    <xf numFmtId="177" fontId="2" fillId="2" borderId="7" xfId="20" applyNumberFormat="1" applyFont="1" applyFill="1" applyBorder="1" applyAlignment="1">
      <alignment/>
    </xf>
    <xf numFmtId="177" fontId="2" fillId="2" borderId="8" xfId="2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9" fontId="2" fillId="2" borderId="0" xfId="20" applyFont="1" applyFill="1" applyBorder="1" applyAlignment="1">
      <alignment/>
    </xf>
    <xf numFmtId="43" fontId="2" fillId="2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Gennemsnitlig procentuel ydelse i 1600x1200 med 4xAA og 16xAF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457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'PCI-E'!$L$45:$L$58</c:f>
              <c:strCache/>
            </c:strRef>
          </c:cat>
          <c:val>
            <c:numRef>
              <c:f>'PCI-E'!$M$45:$M$58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015822"/>
        <c:crosses val="autoZero"/>
        <c:auto val="0"/>
        <c:lblOffset val="100"/>
        <c:noMultiLvlLbl val="0"/>
      </c:catAx>
      <c:valAx>
        <c:axId val="2015822"/>
        <c:scaling>
          <c:orientation val="minMax"/>
          <c:max val="1.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Pris i kr / Gennemsnitlig procentuel ydelse
(lavere er "bedre")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"/>
          <c:w val="0.966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'PCI-E'!$Q$45:$Q$58</c:f>
              <c:strCache/>
            </c:strRef>
          </c:cat>
          <c:val>
            <c:numRef>
              <c:f>'PCI-E'!$R$45:$R$58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9063864"/>
        <c:crosses val="autoZero"/>
        <c:auto val="0"/>
        <c:lblOffset val="100"/>
        <c:noMultiLvlLbl val="0"/>
      </c:catAx>
      <c:valAx>
        <c:axId val="29063864"/>
        <c:scaling>
          <c:orientation val="minMax"/>
          <c:max val="6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27325"/>
          <c:w val="0.96525"/>
          <c:h val="0.6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'PCI-E'!$T$45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('PCI-E'!$U$45,'PCI-E'!$U$45,'PCI-E'!$U$45)</c:f>
              <c:numCache/>
            </c:numRef>
          </c:xVal>
          <c:yVal>
            <c:numRef>
              <c:f>'PCI-E'!$V$45:$X$45</c:f>
              <c:numCache/>
            </c:numRef>
          </c:yVal>
          <c:smooth val="0"/>
        </c:ser>
        <c:ser>
          <c:idx val="1"/>
          <c:order val="1"/>
          <c:tx>
            <c:strRef>
              <c:f>'PCI-E'!$T$46</c:f>
              <c:strCache>
                <c:ptCount val="1"/>
                <c:pt idx="0">
                  <c:v>SLI - 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('PCI-E'!$U$46,'PCI-E'!$U$46,'PCI-E'!$U$46)</c:f>
              <c:numCache/>
            </c:numRef>
          </c:xVal>
          <c:yVal>
            <c:numRef>
              <c:f>'PCI-E'!$V$46:$X$46</c:f>
              <c:numCache/>
            </c:numRef>
          </c:yVal>
          <c:smooth val="0"/>
        </c:ser>
        <c:ser>
          <c:idx val="2"/>
          <c:order val="2"/>
          <c:tx>
            <c:strRef>
              <c:f>'PCI-E'!$T$47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('PCI-E'!$U$47,'PCI-E'!$U$47,'PCI-E'!$U$47)</c:f>
              <c:numCache/>
            </c:numRef>
          </c:xVal>
          <c:yVal>
            <c:numRef>
              <c:f>'PCI-E'!$V$47:$X$47</c:f>
              <c:numCache/>
            </c:numRef>
          </c:yVal>
          <c:smooth val="0"/>
        </c:ser>
        <c:ser>
          <c:idx val="3"/>
          <c:order val="3"/>
          <c:tx>
            <c:strRef>
              <c:f>'PCI-E'!$T$48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('PCI-E'!$U$48,'PCI-E'!$U$48,'PCI-E'!$U$48)</c:f>
              <c:numCache/>
            </c:numRef>
          </c:xVal>
          <c:yVal>
            <c:numRef>
              <c:f>'PCI-E'!$V$48:$X$48</c:f>
              <c:numCache/>
            </c:numRef>
          </c:yVal>
          <c:smooth val="0"/>
        </c:ser>
        <c:ser>
          <c:idx val="4"/>
          <c:order val="4"/>
          <c:tx>
            <c:strRef>
              <c:f>'PCI-E'!$T$49</c:f>
              <c:strCache>
                <c:ptCount val="1"/>
                <c:pt idx="0">
                  <c:v>CF - Radeon X850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('PCI-E'!$U$49,'PCI-E'!$U$49,'PCI-E'!$U$49)</c:f>
              <c:numCache/>
            </c:numRef>
          </c:xVal>
          <c:yVal>
            <c:numRef>
              <c:f>'PCI-E'!$V$49:$X$49</c:f>
              <c:numCache/>
            </c:numRef>
          </c:yVal>
          <c:smooth val="0"/>
        </c:ser>
        <c:ser>
          <c:idx val="5"/>
          <c:order val="5"/>
          <c:tx>
            <c:strRef>
              <c:f>'PCI-E'!$T$50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('PCI-E'!$U$50,'PCI-E'!$U$50,'PCI-E'!$U$50)</c:f>
              <c:numCache/>
            </c:numRef>
          </c:xVal>
          <c:yVal>
            <c:numRef>
              <c:f>'PCI-E'!$V$50:$X$50</c:f>
              <c:numCache/>
            </c:numRef>
          </c:yVal>
          <c:smooth val="0"/>
        </c:ser>
        <c:ser>
          <c:idx val="6"/>
          <c:order val="6"/>
          <c:tx>
            <c:strRef>
              <c:f>'PCI-E'!$T$51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('PCI-E'!$U$51,'PCI-E'!$U$51,'PCI-E'!$U$51)</c:f>
              <c:numCache/>
            </c:numRef>
          </c:xVal>
          <c:yVal>
            <c:numRef>
              <c:f>'PCI-E'!$V$51:$X$51</c:f>
              <c:numCache/>
            </c:numRef>
          </c:yVal>
          <c:smooth val="0"/>
        </c:ser>
        <c:ser>
          <c:idx val="7"/>
          <c:order val="7"/>
          <c:tx>
            <c:strRef>
              <c:f>'PCI-E'!$T$52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('PCI-E'!$U$52,'PCI-E'!$U$52,'PCI-E'!$U$52)</c:f>
              <c:numCache/>
            </c:numRef>
          </c:xVal>
          <c:yVal>
            <c:numRef>
              <c:f>'PCI-E'!$V$52:$X$52</c:f>
              <c:numCache/>
            </c:numRef>
          </c:yVal>
          <c:smooth val="0"/>
        </c:ser>
        <c:ser>
          <c:idx val="8"/>
          <c:order val="8"/>
          <c:tx>
            <c:strRef>
              <c:f>'PCI-E'!$T$53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('PCI-E'!$U$53,'PCI-E'!$U$53,'PCI-E'!$U$53)</c:f>
              <c:numCache/>
            </c:numRef>
          </c:xVal>
          <c:yVal>
            <c:numRef>
              <c:f>'PCI-E'!$V$53:$X$53</c:f>
              <c:numCache/>
            </c:numRef>
          </c:yVal>
          <c:smooth val="0"/>
        </c:ser>
        <c:ser>
          <c:idx val="9"/>
          <c:order val="9"/>
          <c:tx>
            <c:strRef>
              <c:f>'PCI-E'!$T$54</c:f>
              <c:strCache>
                <c:ptCount val="1"/>
                <c:pt idx="0">
                  <c:v>Radeon X1800 XT,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('PCI-E'!$U$54,'PCI-E'!$U$54,'PCI-E'!$U$54)</c:f>
              <c:numCache/>
            </c:numRef>
          </c:xVal>
          <c:yVal>
            <c:numRef>
              <c:f>'PCI-E'!$V$54:$X$54</c:f>
              <c:numCache/>
            </c:numRef>
          </c:yVal>
          <c:smooth val="0"/>
        </c:ser>
        <c:ser>
          <c:idx val="10"/>
          <c:order val="10"/>
          <c:tx>
            <c:strRef>
              <c:f>'PCI-E'!$T$55</c:f>
              <c:strCache>
                <c:ptCount val="1"/>
                <c:pt idx="0">
                  <c:v>Radeon X1800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('PCI-E'!$U$55,'PCI-E'!$U$55,'PCI-E'!$U$55)</c:f>
              <c:numCache/>
            </c:numRef>
          </c:xVal>
          <c:yVal>
            <c:numRef>
              <c:f>'PCI-E'!$V$55:$X$55</c:f>
              <c:numCache/>
            </c:numRef>
          </c:yVal>
          <c:smooth val="0"/>
        </c:ser>
        <c:ser>
          <c:idx val="11"/>
          <c:order val="11"/>
          <c:tx>
            <c:strRef>
              <c:f>'PCI-E'!$T$56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('PCI-E'!$U$56,'PCI-E'!$U$56,'PCI-E'!$U$56)</c:f>
              <c:numCache/>
            </c:numRef>
          </c:xVal>
          <c:yVal>
            <c:numRef>
              <c:f>'PCI-E'!$V$56:$X$56</c:f>
              <c:numCache/>
            </c:numRef>
          </c:yVal>
          <c:smooth val="0"/>
        </c:ser>
        <c:ser>
          <c:idx val="12"/>
          <c:order val="12"/>
          <c:tx>
            <c:strRef>
              <c:f>'PCI-E'!$T$57</c:f>
              <c:strCache>
                <c:ptCount val="1"/>
                <c:pt idx="0">
                  <c:v>Radeon X800 XL,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('PCI-E'!$U$57,'PCI-E'!$U$57,'PCI-E'!$U$57)</c:f>
              <c:numCache/>
            </c:numRef>
          </c:xVal>
          <c:yVal>
            <c:numRef>
              <c:f>'PCI-E'!$V$57:$X$57</c:f>
              <c:numCache/>
            </c:numRef>
          </c:yVal>
          <c:smooth val="0"/>
        </c:ser>
        <c:ser>
          <c:idx val="13"/>
          <c:order val="13"/>
          <c:tx>
            <c:strRef>
              <c:f>'PCI-E'!$T$58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('PCI-E'!$U$58,'PCI-E'!$U$58,'PCI-E'!$U$58)</c:f>
              <c:numCache/>
            </c:numRef>
          </c:xVal>
          <c:yVal>
            <c:numRef>
              <c:f>'PCI-E'!$V$58:$X$58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300"/>
            <c:dispEq val="0"/>
            <c:dispRSqr val="0"/>
          </c:trendline>
          <c:xVal>
            <c:numRef>
              <c:f>'PCI-E'!$U$45:$U$58</c:f>
              <c:numCache/>
            </c:numRef>
          </c:xVal>
          <c:yVal>
            <c:numRef>
              <c:f>'PCI-E'!$V$45:$V$58</c:f>
              <c:numCache/>
            </c:numRef>
          </c:yVal>
          <c:smooth val="0"/>
        </c:ser>
        <c:axId val="60248185"/>
        <c:axId val="5362754"/>
      </c:scatterChart>
      <c:val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5362754"/>
        <c:crosses val="autoZero"/>
        <c:crossBetween val="midCat"/>
        <c:dispUnits/>
      </c:valAx>
      <c:valAx>
        <c:axId val="536275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.01375"/>
          <c:y val="0.00375"/>
          <c:w val="0.97525"/>
          <c:h val="0.2527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25" b="0" i="0" u="none" baseline="0">
          <a:solidFill>
            <a:srgbClr val="C0C0C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75"/>
          <c:y val="0.24375"/>
          <c:w val="0.9552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'PCI-E'!$T$45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'PCI-E'!$U$45</c:f>
              <c:numCache/>
            </c:numRef>
          </c:xVal>
          <c:yVal>
            <c:numRef>
              <c:f>'PCI-E'!$V$45</c:f>
              <c:numCache/>
            </c:numRef>
          </c:yVal>
          <c:smooth val="0"/>
        </c:ser>
        <c:ser>
          <c:idx val="1"/>
          <c:order val="1"/>
          <c:tx>
            <c:strRef>
              <c:f>'PCI-E'!$T$46</c:f>
              <c:strCache>
                <c:ptCount val="1"/>
                <c:pt idx="0">
                  <c:v>SLI - 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'PCI-E'!$U$46</c:f>
              <c:numCache/>
            </c:numRef>
          </c:xVal>
          <c:yVal>
            <c:numRef>
              <c:f>'PCI-E'!$V$46</c:f>
              <c:numCache/>
            </c:numRef>
          </c:yVal>
          <c:smooth val="0"/>
        </c:ser>
        <c:ser>
          <c:idx val="2"/>
          <c:order val="2"/>
          <c:tx>
            <c:strRef>
              <c:f>'PCI-E'!$T$47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'PCI-E'!$U$47</c:f>
              <c:numCache/>
            </c:numRef>
          </c:xVal>
          <c:yVal>
            <c:numRef>
              <c:f>'PCI-E'!$V$47</c:f>
              <c:numCache/>
            </c:numRef>
          </c:yVal>
          <c:smooth val="0"/>
        </c:ser>
        <c:ser>
          <c:idx val="3"/>
          <c:order val="3"/>
          <c:tx>
            <c:strRef>
              <c:f>'PCI-E'!$T$48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'PCI-E'!$U$48</c:f>
              <c:numCache/>
            </c:numRef>
          </c:xVal>
          <c:yVal>
            <c:numRef>
              <c:f>'PCI-E'!$V$48</c:f>
              <c:numCache/>
            </c:numRef>
          </c:yVal>
          <c:smooth val="0"/>
        </c:ser>
        <c:ser>
          <c:idx val="4"/>
          <c:order val="4"/>
          <c:tx>
            <c:strRef>
              <c:f>'PCI-E'!$T$49</c:f>
              <c:strCache>
                <c:ptCount val="1"/>
                <c:pt idx="0">
                  <c:v>CF - Radeon X850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'PCI-E'!$U$49</c:f>
              <c:numCache/>
            </c:numRef>
          </c:xVal>
          <c:yVal>
            <c:numRef>
              <c:f>'PCI-E'!$V$49</c:f>
              <c:numCache/>
            </c:numRef>
          </c:yVal>
          <c:smooth val="0"/>
        </c:ser>
        <c:ser>
          <c:idx val="5"/>
          <c:order val="5"/>
          <c:tx>
            <c:strRef>
              <c:f>'PCI-E'!$T$50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'PCI-E'!$U$50</c:f>
              <c:numCache/>
            </c:numRef>
          </c:xVal>
          <c:yVal>
            <c:numRef>
              <c:f>'PCI-E'!$V$50</c:f>
              <c:numCache/>
            </c:numRef>
          </c:yVal>
          <c:smooth val="0"/>
        </c:ser>
        <c:ser>
          <c:idx val="6"/>
          <c:order val="6"/>
          <c:tx>
            <c:strRef>
              <c:f>'PCI-E'!$T$51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'PCI-E'!$U$51</c:f>
              <c:numCache/>
            </c:numRef>
          </c:xVal>
          <c:yVal>
            <c:numRef>
              <c:f>'PCI-E'!$V$51</c:f>
              <c:numCache/>
            </c:numRef>
          </c:yVal>
          <c:smooth val="0"/>
        </c:ser>
        <c:ser>
          <c:idx val="7"/>
          <c:order val="7"/>
          <c:tx>
            <c:strRef>
              <c:f>'PCI-E'!$T$52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'PCI-E'!$U$52</c:f>
              <c:numCache/>
            </c:numRef>
          </c:xVal>
          <c:yVal>
            <c:numRef>
              <c:f>'PCI-E'!$V$52</c:f>
              <c:numCache/>
            </c:numRef>
          </c:yVal>
          <c:smooth val="0"/>
        </c:ser>
        <c:ser>
          <c:idx val="8"/>
          <c:order val="8"/>
          <c:tx>
            <c:strRef>
              <c:f>'PCI-E'!$T$53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'PCI-E'!$U$53</c:f>
              <c:numCache/>
            </c:numRef>
          </c:xVal>
          <c:yVal>
            <c:numRef>
              <c:f>'PCI-E'!$V$53</c:f>
              <c:numCache/>
            </c:numRef>
          </c:yVal>
          <c:smooth val="0"/>
        </c:ser>
        <c:ser>
          <c:idx val="9"/>
          <c:order val="9"/>
          <c:tx>
            <c:strRef>
              <c:f>'PCI-E'!$T$54</c:f>
              <c:strCache>
                <c:ptCount val="1"/>
                <c:pt idx="0">
                  <c:v>Radeon X1800 XT,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'PCI-E'!$U$54</c:f>
              <c:numCache/>
            </c:numRef>
          </c:xVal>
          <c:yVal>
            <c:numRef>
              <c:f>'PCI-E'!$V$54</c:f>
              <c:numCache/>
            </c:numRef>
          </c:yVal>
          <c:smooth val="0"/>
        </c:ser>
        <c:ser>
          <c:idx val="10"/>
          <c:order val="10"/>
          <c:tx>
            <c:strRef>
              <c:f>'PCI-E'!$T$55</c:f>
              <c:strCache>
                <c:ptCount val="1"/>
                <c:pt idx="0">
                  <c:v>Radeon X1800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'PCI-E'!$U$55</c:f>
              <c:numCache/>
            </c:numRef>
          </c:xVal>
          <c:yVal>
            <c:numRef>
              <c:f>'PCI-E'!$V$55</c:f>
              <c:numCache/>
            </c:numRef>
          </c:yVal>
          <c:smooth val="0"/>
        </c:ser>
        <c:ser>
          <c:idx val="11"/>
          <c:order val="11"/>
          <c:tx>
            <c:strRef>
              <c:f>'PCI-E'!$T$56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'PCI-E'!$U$56</c:f>
              <c:numCache/>
            </c:numRef>
          </c:xVal>
          <c:yVal>
            <c:numRef>
              <c:f>'PCI-E'!$V$56</c:f>
              <c:numCache/>
            </c:numRef>
          </c:yVal>
          <c:smooth val="0"/>
        </c:ser>
        <c:ser>
          <c:idx val="12"/>
          <c:order val="12"/>
          <c:tx>
            <c:strRef>
              <c:f>'PCI-E'!$T$57</c:f>
              <c:strCache>
                <c:ptCount val="1"/>
                <c:pt idx="0">
                  <c:v>Radeon X800 XL,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'PCI-E'!$U$57</c:f>
              <c:numCache/>
            </c:numRef>
          </c:xVal>
          <c:yVal>
            <c:numRef>
              <c:f>'PCI-E'!$V$57</c:f>
              <c:numCache/>
            </c:numRef>
          </c:yVal>
          <c:smooth val="0"/>
        </c:ser>
        <c:ser>
          <c:idx val="13"/>
          <c:order val="13"/>
          <c:tx>
            <c:strRef>
              <c:f>'PCI-E'!$T$58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'PCI-E'!$U$58</c:f>
              <c:numCache/>
            </c:numRef>
          </c:xVal>
          <c:yVal>
            <c:numRef>
              <c:f>'PCI-E'!$V$58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200"/>
            <c:dispEq val="0"/>
            <c:dispRSqr val="0"/>
          </c:trendline>
          <c:xVal>
            <c:numRef>
              <c:f>'PCI-E'!$U$45:$U$58</c:f>
              <c:numCache/>
            </c:numRef>
          </c:xVal>
          <c:yVal>
            <c:numRef>
              <c:f>'PCI-E'!$V$45:$V$58</c:f>
              <c:numCache/>
            </c:numRef>
          </c:yVal>
          <c:smooth val="0"/>
        </c:ser>
        <c:axId val="48264787"/>
        <c:axId val="31729900"/>
      </c:scatterChart>
      <c:val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31729900"/>
        <c:crosses val="autoZero"/>
        <c:crossBetween val="midCat"/>
        <c:dispUnits/>
      </c:valAx>
      <c:valAx>
        <c:axId val="31729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64787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"/>
          <c:y val="0"/>
          <c:w val="0.90825"/>
          <c:h val="0.204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50" b="0" i="0" u="none" baseline="0">
          <a:solidFill>
            <a:srgbClr val="C0C0C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69</xdr:row>
      <xdr:rowOff>28575</xdr:rowOff>
    </xdr:from>
    <xdr:to>
      <xdr:col>9</xdr:col>
      <xdr:colOff>542925</xdr:colOff>
      <xdr:row>103</xdr:row>
      <xdr:rowOff>114300</xdr:rowOff>
    </xdr:to>
    <xdr:graphicFrame>
      <xdr:nvGraphicFramePr>
        <xdr:cNvPr id="1" name="Chart 1"/>
        <xdr:cNvGraphicFramePr/>
      </xdr:nvGraphicFramePr>
      <xdr:xfrm>
        <a:off x="2609850" y="11287125"/>
        <a:ext cx="59817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69</xdr:row>
      <xdr:rowOff>9525</xdr:rowOff>
    </xdr:from>
    <xdr:to>
      <xdr:col>19</xdr:col>
      <xdr:colOff>1714500</xdr:colOff>
      <xdr:row>108</xdr:row>
      <xdr:rowOff>38100</xdr:rowOff>
    </xdr:to>
    <xdr:graphicFrame>
      <xdr:nvGraphicFramePr>
        <xdr:cNvPr id="2" name="Chart 3"/>
        <xdr:cNvGraphicFramePr/>
      </xdr:nvGraphicFramePr>
      <xdr:xfrm>
        <a:off x="14058900" y="11268075"/>
        <a:ext cx="619125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466725</xdr:colOff>
      <xdr:row>29</xdr:row>
      <xdr:rowOff>47625</xdr:rowOff>
    </xdr:from>
    <xdr:to>
      <xdr:col>37</xdr:col>
      <xdr:colOff>209550</xdr:colOff>
      <xdr:row>59</xdr:row>
      <xdr:rowOff>123825</xdr:rowOff>
    </xdr:to>
    <xdr:graphicFrame>
      <xdr:nvGraphicFramePr>
        <xdr:cNvPr id="3" name="Chart 6"/>
        <xdr:cNvGraphicFramePr/>
      </xdr:nvGraphicFramePr>
      <xdr:xfrm>
        <a:off x="25260300" y="4772025"/>
        <a:ext cx="6448425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228600</xdr:colOff>
      <xdr:row>62</xdr:row>
      <xdr:rowOff>133350</xdr:rowOff>
    </xdr:from>
    <xdr:to>
      <xdr:col>37</xdr:col>
      <xdr:colOff>66675</xdr:colOff>
      <xdr:row>98</xdr:row>
      <xdr:rowOff>95250</xdr:rowOff>
    </xdr:to>
    <xdr:graphicFrame>
      <xdr:nvGraphicFramePr>
        <xdr:cNvPr id="4" name="Chart 8"/>
        <xdr:cNvGraphicFramePr/>
      </xdr:nvGraphicFramePr>
      <xdr:xfrm>
        <a:off x="25022175" y="10248900"/>
        <a:ext cx="654367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55" zoomScaleNormal="55" workbookViewId="0" topLeftCell="E19">
      <selection activeCell="Z79" sqref="Z79"/>
    </sheetView>
  </sheetViews>
  <sheetFormatPr defaultColWidth="9.140625" defaultRowHeight="12.75"/>
  <cols>
    <col min="1" max="1" width="3.7109375" style="0" bestFit="1" customWidth="1"/>
    <col min="2" max="2" width="37.28125" style="0" bestFit="1" customWidth="1"/>
    <col min="3" max="3" width="2.140625" style="0" bestFit="1" customWidth="1"/>
    <col min="4" max="6" width="15.7109375" style="0" bestFit="1" customWidth="1"/>
    <col min="7" max="7" width="12.28125" style="0" bestFit="1" customWidth="1"/>
    <col min="8" max="8" width="8.7109375" style="0" customWidth="1"/>
    <col min="9" max="9" width="9.421875" style="0" bestFit="1" customWidth="1"/>
    <col min="10" max="10" width="15.7109375" style="0" bestFit="1" customWidth="1"/>
    <col min="11" max="11" width="14.57421875" style="0" customWidth="1"/>
    <col min="12" max="12" width="37.28125" style="0" bestFit="1" customWidth="1"/>
    <col min="13" max="13" width="12.57421875" style="0" bestFit="1" customWidth="1"/>
    <col min="14" max="14" width="9.140625" style="0" hidden="1" customWidth="1"/>
    <col min="17" max="17" width="38.00390625" style="0" customWidth="1"/>
    <col min="18" max="18" width="11.7109375" style="0" bestFit="1" customWidth="1"/>
    <col min="20" max="20" width="32.8515625" style="0" bestFit="1" customWidth="1"/>
    <col min="21" max="21" width="12.8515625" style="0" customWidth="1"/>
    <col min="22" max="22" width="11.57421875" style="0" customWidth="1"/>
  </cols>
  <sheetData>
    <row r="1" spans="2:11" ht="12.75">
      <c r="B1" s="3" t="s">
        <v>46</v>
      </c>
      <c r="C1" s="3"/>
      <c r="D1" t="s">
        <v>47</v>
      </c>
      <c r="E1" t="s">
        <v>48</v>
      </c>
      <c r="F1" t="s">
        <v>8</v>
      </c>
      <c r="G1" t="s">
        <v>0</v>
      </c>
      <c r="H1" t="s">
        <v>49</v>
      </c>
      <c r="I1" t="s">
        <v>50</v>
      </c>
      <c r="J1" t="s">
        <v>1</v>
      </c>
      <c r="K1" t="s">
        <v>56</v>
      </c>
    </row>
    <row r="3" spans="13:21" ht="12.75">
      <c r="M3" s="4"/>
      <c r="N3" s="4"/>
      <c r="O3" s="4"/>
      <c r="P3" s="4"/>
      <c r="Q3" s="4"/>
      <c r="R3" s="4"/>
      <c r="S3" s="4"/>
      <c r="T3" s="4"/>
      <c r="U3" s="4"/>
    </row>
    <row r="4" spans="2:21" ht="13.5" thickBot="1">
      <c r="B4" t="s">
        <v>25</v>
      </c>
      <c r="L4" t="s">
        <v>42</v>
      </c>
      <c r="M4" s="4"/>
      <c r="N4" s="4"/>
      <c r="O4" s="4"/>
      <c r="P4" s="4"/>
      <c r="Q4" s="68"/>
      <c r="R4" s="68"/>
      <c r="S4" s="68"/>
      <c r="T4" s="68"/>
      <c r="U4" s="68"/>
    </row>
    <row r="5" spans="2:21" ht="12.75">
      <c r="B5" t="s">
        <v>55</v>
      </c>
      <c r="D5" s="25">
        <v>301.4</v>
      </c>
      <c r="E5" s="71">
        <v>51.5</v>
      </c>
      <c r="F5" s="23">
        <v>100</v>
      </c>
      <c r="G5" s="71">
        <v>92.5</v>
      </c>
      <c r="H5" s="69">
        <v>78.8</v>
      </c>
      <c r="I5" s="71">
        <v>50</v>
      </c>
      <c r="J5" s="23">
        <v>93.1</v>
      </c>
      <c r="K5" s="72">
        <v>87.5</v>
      </c>
      <c r="L5" t="s">
        <v>55</v>
      </c>
      <c r="M5" s="24"/>
      <c r="N5" s="24"/>
      <c r="O5" s="24"/>
      <c r="P5" s="24"/>
      <c r="Q5" s="24"/>
      <c r="R5" s="24"/>
      <c r="S5" s="24"/>
      <c r="T5" s="24"/>
      <c r="U5" s="24"/>
    </row>
    <row r="6" spans="2:21" ht="12.75">
      <c r="B6" t="s">
        <v>51</v>
      </c>
      <c r="D6" s="26">
        <v>205.8</v>
      </c>
      <c r="E6" s="73">
        <v>38.5</v>
      </c>
      <c r="F6" s="24">
        <v>84.1</v>
      </c>
      <c r="G6" s="73">
        <v>84.2</v>
      </c>
      <c r="H6" s="33">
        <v>77</v>
      </c>
      <c r="I6" s="73">
        <v>40</v>
      </c>
      <c r="J6" s="33">
        <v>91.1</v>
      </c>
      <c r="K6" s="74">
        <v>62.1</v>
      </c>
      <c r="L6" t="s">
        <v>51</v>
      </c>
      <c r="M6" s="24"/>
      <c r="N6" s="24"/>
      <c r="O6" s="24"/>
      <c r="P6" s="24"/>
      <c r="Q6" s="24"/>
      <c r="R6" s="24"/>
      <c r="S6" s="24"/>
      <c r="T6" s="24"/>
      <c r="U6" s="24"/>
    </row>
    <row r="7" spans="2:21" ht="12.75">
      <c r="B7" t="s">
        <v>26</v>
      </c>
      <c r="D7" s="26">
        <v>155.9</v>
      </c>
      <c r="E7" s="73">
        <v>29</v>
      </c>
      <c r="F7" s="24">
        <v>63.2</v>
      </c>
      <c r="G7" s="73">
        <v>71.8</v>
      </c>
      <c r="H7" s="33">
        <v>54.9</v>
      </c>
      <c r="I7" s="73">
        <v>33</v>
      </c>
      <c r="J7" s="33">
        <v>82.3</v>
      </c>
      <c r="K7" s="74">
        <v>51.7</v>
      </c>
      <c r="L7" t="s">
        <v>26</v>
      </c>
      <c r="M7" s="24"/>
      <c r="N7" s="24"/>
      <c r="O7" s="33"/>
      <c r="P7" s="24"/>
      <c r="Q7" s="24"/>
      <c r="R7" s="33"/>
      <c r="S7" s="24"/>
      <c r="T7" s="24"/>
      <c r="U7" s="24"/>
    </row>
    <row r="8" spans="2:21" ht="12.75">
      <c r="B8" t="s">
        <v>27</v>
      </c>
      <c r="D8" s="26">
        <v>115</v>
      </c>
      <c r="E8" s="73">
        <v>25</v>
      </c>
      <c r="F8" s="33">
        <v>49.8</v>
      </c>
      <c r="G8" s="73">
        <v>63.5</v>
      </c>
      <c r="H8" s="33">
        <v>48.6</v>
      </c>
      <c r="I8" s="73">
        <v>28</v>
      </c>
      <c r="J8" s="33">
        <v>77.1</v>
      </c>
      <c r="K8" s="74">
        <v>46.2</v>
      </c>
      <c r="L8" t="s">
        <v>27</v>
      </c>
      <c r="M8" s="24"/>
      <c r="N8" s="24"/>
      <c r="O8" s="33"/>
      <c r="P8" s="24"/>
      <c r="Q8" s="24"/>
      <c r="R8" s="33"/>
      <c r="S8" s="24"/>
      <c r="T8" s="24"/>
      <c r="U8" s="24"/>
    </row>
    <row r="9" spans="2:21" ht="12.75">
      <c r="B9" t="s">
        <v>52</v>
      </c>
      <c r="D9" s="26">
        <v>225.8</v>
      </c>
      <c r="E9" s="73">
        <v>12.8</v>
      </c>
      <c r="F9" s="33">
        <v>46.3</v>
      </c>
      <c r="G9" s="73">
        <v>61.4</v>
      </c>
      <c r="H9" s="33">
        <v>68.9</v>
      </c>
      <c r="I9" s="73">
        <v>33</v>
      </c>
      <c r="J9" s="33">
        <v>74.3</v>
      </c>
      <c r="K9" s="74">
        <v>64.8</v>
      </c>
      <c r="L9" t="s">
        <v>52</v>
      </c>
      <c r="M9" s="24"/>
      <c r="N9" s="24"/>
      <c r="O9" s="33"/>
      <c r="P9" s="24"/>
      <c r="Q9" s="24"/>
      <c r="R9" s="33"/>
      <c r="S9" s="24"/>
      <c r="T9" s="24"/>
      <c r="U9" s="24"/>
    </row>
    <row r="10" spans="2:21" ht="12.75">
      <c r="B10" t="s">
        <v>28</v>
      </c>
      <c r="D10" s="26">
        <v>125.8</v>
      </c>
      <c r="E10" s="73">
        <v>25.8</v>
      </c>
      <c r="F10" s="33">
        <v>51</v>
      </c>
      <c r="G10" s="73">
        <v>51.9</v>
      </c>
      <c r="H10" s="33">
        <v>47.8</v>
      </c>
      <c r="I10" s="73">
        <v>25</v>
      </c>
      <c r="J10" s="33">
        <v>86.9</v>
      </c>
      <c r="K10" s="74">
        <v>40.8</v>
      </c>
      <c r="L10" t="s">
        <v>28</v>
      </c>
      <c r="M10" s="24"/>
      <c r="N10" s="24"/>
      <c r="O10" s="33"/>
      <c r="P10" s="24"/>
      <c r="Q10" s="24"/>
      <c r="R10" s="33"/>
      <c r="S10" s="24"/>
      <c r="T10" s="24"/>
      <c r="U10" s="24"/>
    </row>
    <row r="11" spans="2:21" ht="12.75">
      <c r="B11" t="s">
        <v>29</v>
      </c>
      <c r="D11" s="26">
        <v>109.9</v>
      </c>
      <c r="E11" s="73">
        <v>22.1</v>
      </c>
      <c r="F11" s="33">
        <v>45.1</v>
      </c>
      <c r="G11" s="73">
        <v>46.2</v>
      </c>
      <c r="H11" s="33">
        <v>42.5</v>
      </c>
      <c r="I11" s="73">
        <v>22</v>
      </c>
      <c r="J11" s="33">
        <v>77.8</v>
      </c>
      <c r="K11" s="74">
        <v>34.4</v>
      </c>
      <c r="L11" t="s">
        <v>29</v>
      </c>
      <c r="M11" s="24"/>
      <c r="N11" s="24"/>
      <c r="O11" s="33"/>
      <c r="P11" s="24"/>
      <c r="Q11" s="24"/>
      <c r="R11" s="33"/>
      <c r="S11" s="24"/>
      <c r="T11" s="24"/>
      <c r="U11" s="24"/>
    </row>
    <row r="12" spans="2:21" ht="12.75">
      <c r="B12" t="s">
        <v>30</v>
      </c>
      <c r="D12" s="26">
        <v>85.5</v>
      </c>
      <c r="E12" s="73">
        <v>17</v>
      </c>
      <c r="F12" s="33">
        <v>41.2</v>
      </c>
      <c r="G12" s="73">
        <v>42.9</v>
      </c>
      <c r="H12" s="33">
        <v>36.8</v>
      </c>
      <c r="I12" s="73">
        <v>20</v>
      </c>
      <c r="J12" s="33">
        <v>58.8</v>
      </c>
      <c r="K12" s="74">
        <v>29.9</v>
      </c>
      <c r="L12" t="s">
        <v>30</v>
      </c>
      <c r="M12" s="24"/>
      <c r="N12" s="24"/>
      <c r="O12" s="33"/>
      <c r="P12" s="24"/>
      <c r="Q12" s="24"/>
      <c r="R12" s="33"/>
      <c r="S12" s="24"/>
      <c r="T12" s="24"/>
      <c r="U12" s="24"/>
    </row>
    <row r="13" spans="2:21" ht="12.75">
      <c r="B13" t="s">
        <v>31</v>
      </c>
      <c r="D13" s="26">
        <v>56.2</v>
      </c>
      <c r="E13" s="73">
        <v>15</v>
      </c>
      <c r="F13" s="33">
        <v>33.1</v>
      </c>
      <c r="G13" s="73">
        <v>38.7</v>
      </c>
      <c r="H13" s="33">
        <v>33.3</v>
      </c>
      <c r="I13" s="73">
        <v>18</v>
      </c>
      <c r="J13" s="33">
        <v>51.2</v>
      </c>
      <c r="K13" s="74">
        <v>25</v>
      </c>
      <c r="L13" t="s">
        <v>31</v>
      </c>
      <c r="M13" s="24"/>
      <c r="N13" s="24"/>
      <c r="O13" s="33"/>
      <c r="P13" s="24"/>
      <c r="Q13" s="24"/>
      <c r="R13" s="33"/>
      <c r="S13" s="24"/>
      <c r="T13" s="24"/>
      <c r="U13" s="24"/>
    </row>
    <row r="14" spans="2:21" ht="12.75">
      <c r="B14" t="s">
        <v>53</v>
      </c>
      <c r="D14" s="26">
        <v>213.3</v>
      </c>
      <c r="E14" s="73">
        <v>29.4</v>
      </c>
      <c r="F14" s="33">
        <v>35.4</v>
      </c>
      <c r="G14" s="73">
        <v>54.6</v>
      </c>
      <c r="H14" s="33">
        <v>67.6</v>
      </c>
      <c r="I14" s="73">
        <v>30</v>
      </c>
      <c r="J14" s="33">
        <v>83.6</v>
      </c>
      <c r="K14" s="74">
        <v>47.9</v>
      </c>
      <c r="L14" t="s">
        <v>53</v>
      </c>
      <c r="M14" s="24"/>
      <c r="N14" s="24"/>
      <c r="O14" s="33"/>
      <c r="P14" s="24"/>
      <c r="Q14" s="24"/>
      <c r="R14" s="33"/>
      <c r="S14" s="24"/>
      <c r="T14" s="24"/>
      <c r="U14" s="24"/>
    </row>
    <row r="15" spans="2:21" ht="12.75">
      <c r="B15" t="s">
        <v>54</v>
      </c>
      <c r="D15" s="26">
        <v>140.2</v>
      </c>
      <c r="E15" s="73">
        <v>16.6</v>
      </c>
      <c r="F15" s="33">
        <v>26.1</v>
      </c>
      <c r="G15" s="73">
        <v>41.1</v>
      </c>
      <c r="H15" s="33">
        <v>50.6</v>
      </c>
      <c r="I15" s="73">
        <v>22</v>
      </c>
      <c r="J15" s="33">
        <v>69</v>
      </c>
      <c r="K15" s="74">
        <v>36.9</v>
      </c>
      <c r="L15" t="s">
        <v>54</v>
      </c>
      <c r="M15" s="24"/>
      <c r="N15" s="24"/>
      <c r="O15" s="33"/>
      <c r="P15" s="24"/>
      <c r="Q15" s="24"/>
      <c r="R15" s="33"/>
      <c r="S15" s="24"/>
      <c r="T15" s="24"/>
      <c r="U15" s="24"/>
    </row>
    <row r="16" spans="2:21" ht="12.75">
      <c r="B16" t="s">
        <v>32</v>
      </c>
      <c r="D16" s="26">
        <v>128.4</v>
      </c>
      <c r="E16" s="73">
        <v>8.4</v>
      </c>
      <c r="F16" s="33">
        <v>25.6</v>
      </c>
      <c r="G16" s="73">
        <v>34.8</v>
      </c>
      <c r="H16" s="33">
        <v>44.2</v>
      </c>
      <c r="I16" s="73">
        <v>18</v>
      </c>
      <c r="J16" s="33">
        <v>52.1</v>
      </c>
      <c r="K16" s="74">
        <v>33.1</v>
      </c>
      <c r="L16" t="s">
        <v>32</v>
      </c>
      <c r="M16" s="24"/>
      <c r="N16" s="24"/>
      <c r="O16" s="33"/>
      <c r="P16" s="24"/>
      <c r="Q16" s="24"/>
      <c r="R16" s="33"/>
      <c r="S16" s="24"/>
      <c r="T16" s="24"/>
      <c r="U16" s="24"/>
    </row>
    <row r="17" spans="2:21" ht="12.75">
      <c r="B17" t="s">
        <v>33</v>
      </c>
      <c r="D17" s="26">
        <v>94.8</v>
      </c>
      <c r="E17" s="73">
        <v>10.3</v>
      </c>
      <c r="F17" s="33">
        <v>21.5</v>
      </c>
      <c r="G17" s="73">
        <v>29.1</v>
      </c>
      <c r="H17" s="33">
        <v>38</v>
      </c>
      <c r="I17" s="73">
        <v>15</v>
      </c>
      <c r="J17" s="33">
        <v>46</v>
      </c>
      <c r="K17" s="74">
        <v>27.6</v>
      </c>
      <c r="L17" t="s">
        <v>33</v>
      </c>
      <c r="M17" s="24"/>
      <c r="N17" s="24"/>
      <c r="O17" s="33"/>
      <c r="P17" s="24"/>
      <c r="Q17" s="24"/>
      <c r="R17" s="33"/>
      <c r="S17" s="24"/>
      <c r="T17" s="24"/>
      <c r="U17" s="24"/>
    </row>
    <row r="18" spans="2:21" ht="13.5" thickBot="1">
      <c r="B18" t="s">
        <v>57</v>
      </c>
      <c r="D18" s="34">
        <v>96.4</v>
      </c>
      <c r="E18" s="75">
        <v>7.6</v>
      </c>
      <c r="F18" s="35">
        <v>21.3</v>
      </c>
      <c r="G18" s="75">
        <v>28.8</v>
      </c>
      <c r="H18" s="70">
        <v>37.7</v>
      </c>
      <c r="I18" s="75">
        <v>16</v>
      </c>
      <c r="J18" s="35">
        <v>44.9</v>
      </c>
      <c r="K18" s="76">
        <v>27.3</v>
      </c>
      <c r="L18" t="s">
        <v>57</v>
      </c>
      <c r="M18" s="24"/>
      <c r="N18" s="24"/>
      <c r="O18" s="33"/>
      <c r="P18" s="24"/>
      <c r="Q18" s="24"/>
      <c r="R18" s="33"/>
      <c r="S18" s="24"/>
      <c r="T18" s="24"/>
      <c r="U18" s="24"/>
    </row>
    <row r="20" spans="2:11" ht="12.75">
      <c r="B20" t="s">
        <v>34</v>
      </c>
      <c r="D20" s="1">
        <f>100/MAX(D10:D17)</f>
        <v>0.4688232536333802</v>
      </c>
      <c r="E20" s="1">
        <f aca="true" t="shared" si="0" ref="E20:K20">100/MAX(E10:E17)</f>
        <v>3.4013605442176873</v>
      </c>
      <c r="F20" s="1">
        <f t="shared" si="0"/>
        <v>1.9607843137254901</v>
      </c>
      <c r="G20" s="1">
        <f t="shared" si="0"/>
        <v>1.8315018315018314</v>
      </c>
      <c r="H20" s="1">
        <f t="shared" si="0"/>
        <v>1.4792899408284026</v>
      </c>
      <c r="I20" s="1">
        <f t="shared" si="0"/>
        <v>3.3333333333333335</v>
      </c>
      <c r="J20" s="1">
        <f t="shared" si="0"/>
        <v>1.1507479861910241</v>
      </c>
      <c r="K20" s="1">
        <f t="shared" si="0"/>
        <v>2.0876826722338206</v>
      </c>
    </row>
    <row r="21" spans="4:11" ht="12.75">
      <c r="D21" s="1"/>
      <c r="E21" s="1"/>
      <c r="F21" s="1"/>
      <c r="G21" s="1"/>
      <c r="H21" s="1"/>
      <c r="I21" s="1"/>
      <c r="J21" s="1"/>
      <c r="K21" s="1"/>
    </row>
    <row r="23" spans="4:11" ht="12.75">
      <c r="D23" s="11" t="str">
        <f>D1</f>
        <v>Battlefield 2</v>
      </c>
      <c r="E23" s="11" t="str">
        <f>E1</f>
        <v>Call of Duty 2</v>
      </c>
      <c r="F23" s="11" t="str">
        <f aca="true" t="shared" si="1" ref="F23:K23">F1</f>
        <v>Riddick</v>
      </c>
      <c r="G23" s="11" t="str">
        <f t="shared" si="1"/>
        <v>Doom 3</v>
      </c>
      <c r="H23" s="11" t="str">
        <f t="shared" si="1"/>
        <v>FarCry</v>
      </c>
      <c r="I23" s="11" t="str">
        <f t="shared" si="1"/>
        <v>Fear</v>
      </c>
      <c r="J23" s="22" t="str">
        <f t="shared" si="1"/>
        <v>Half-Life 2</v>
      </c>
      <c r="K23" s="11" t="str">
        <f t="shared" si="1"/>
        <v>Splinter Cell</v>
      </c>
    </row>
    <row r="24" spans="2:19" ht="13.5" thickBot="1">
      <c r="B24" t="str">
        <f>B4</f>
        <v>PCI-Express</v>
      </c>
      <c r="D24" s="11"/>
      <c r="F24" s="11"/>
      <c r="K24" s="11"/>
      <c r="L24" t="str">
        <f>$B$24</f>
        <v>PCI-Express</v>
      </c>
      <c r="M24" t="s">
        <v>35</v>
      </c>
      <c r="O24" t="s">
        <v>2</v>
      </c>
      <c r="Q24" t="s">
        <v>6</v>
      </c>
      <c r="R24" t="s">
        <v>5</v>
      </c>
      <c r="S24" t="s">
        <v>19</v>
      </c>
    </row>
    <row r="25" spans="1:18" ht="12.75">
      <c r="A25" t="s">
        <v>9</v>
      </c>
      <c r="B25" t="str">
        <f>B5</f>
        <v>SLI - GeForce 7800 GTX, 486/1350 </v>
      </c>
      <c r="C25" s="57" t="s">
        <v>24</v>
      </c>
      <c r="D25" s="59">
        <f>(D5*D20)/100</f>
        <v>1.4130332864510078</v>
      </c>
      <c r="E25" s="60">
        <f>(E5*E20)/100</f>
        <v>1.7517006802721091</v>
      </c>
      <c r="F25" s="60">
        <f>(F5*F20)/100</f>
        <v>1.9607843137254901</v>
      </c>
      <c r="G25" s="60">
        <f>(G5*G20)/100</f>
        <v>1.6941391941391941</v>
      </c>
      <c r="H25" s="60">
        <f>(H5*H20)/100</f>
        <v>1.1656804733727812</v>
      </c>
      <c r="I25" s="60">
        <f>(I5*I20)/100</f>
        <v>1.666666666666667</v>
      </c>
      <c r="J25" s="60">
        <f>(J5*J20)/100</f>
        <v>1.0713463751438435</v>
      </c>
      <c r="K25" s="61">
        <f>(K5*K20)/100</f>
        <v>1.826722338204593</v>
      </c>
      <c r="L25" t="str">
        <f>L5</f>
        <v>SLI - GeForce 7800 GTX, 486/1350 </v>
      </c>
      <c r="M25" s="77">
        <f>SUM(D25:K25)/8</f>
        <v>1.5687591659969606</v>
      </c>
      <c r="N25" s="41"/>
      <c r="O25" s="43">
        <f>MIN(F25:K25)</f>
        <v>1.0713463751438435</v>
      </c>
      <c r="P25" s="43">
        <f aca="true" t="shared" si="2" ref="P25:P32">MAX(F25:K25)</f>
        <v>1.9607843137254901</v>
      </c>
      <c r="Q25" s="78">
        <f>(R25/M25)/100</f>
        <v>46.13837583795206</v>
      </c>
      <c r="R25" s="7">
        <f>2*R30</f>
        <v>7238</v>
      </c>
    </row>
    <row r="26" spans="1:18" ht="12.75">
      <c r="A26" t="s">
        <v>10</v>
      </c>
      <c r="B26" t="str">
        <f>B6</f>
        <v>SLI - GeForce 7800 GT, 400/1000</v>
      </c>
      <c r="C26" s="57" t="s">
        <v>24</v>
      </c>
      <c r="D26" s="62">
        <f>(D6*D20)/100</f>
        <v>0.9648382559774964</v>
      </c>
      <c r="E26" s="63">
        <f>(E6*E20)/100</f>
        <v>1.3095238095238095</v>
      </c>
      <c r="F26" s="63">
        <f>(F6*F20)/100</f>
        <v>1.649019607843137</v>
      </c>
      <c r="G26" s="63">
        <f>(G6*G20)/100</f>
        <v>1.5421245421245422</v>
      </c>
      <c r="H26" s="63">
        <f>(H6*H20)/100</f>
        <v>1.13905325443787</v>
      </c>
      <c r="I26" s="63">
        <f>(I6*I20)/100</f>
        <v>1.3333333333333335</v>
      </c>
      <c r="J26" s="63">
        <f>(J6*J20)/100</f>
        <v>1.048331415420023</v>
      </c>
      <c r="K26" s="64">
        <f>(K6*K20)/100</f>
        <v>1.2964509394572028</v>
      </c>
      <c r="L26" t="str">
        <f>L6</f>
        <v>SLI - GeForce 7800 GT, 400/1000</v>
      </c>
      <c r="M26" s="77">
        <f aca="true" t="shared" si="3" ref="M26:M38">SUM(D26:K26)/8</f>
        <v>1.2853343947646767</v>
      </c>
      <c r="N26" s="42"/>
      <c r="O26" s="43">
        <f aca="true" t="shared" si="4" ref="O26:O32">MIN(F26:K26)</f>
        <v>1.048331415420023</v>
      </c>
      <c r="P26" s="43">
        <f t="shared" si="2"/>
        <v>1.649019607843137</v>
      </c>
      <c r="Q26" s="78">
        <f>(R26/M26)/100</f>
        <v>33.29872768855296</v>
      </c>
      <c r="R26" s="5">
        <f>2*R31</f>
        <v>4280</v>
      </c>
    </row>
    <row r="27" spans="1:19" ht="12.75">
      <c r="A27" t="s">
        <v>11</v>
      </c>
      <c r="B27" t="str">
        <f>B7</f>
        <v>SLI - GeForce 6800 Ultra, 425/1100</v>
      </c>
      <c r="C27" s="57" t="s">
        <v>24</v>
      </c>
      <c r="D27" s="62">
        <f>(D7*D20)/100</f>
        <v>0.7308954524144398</v>
      </c>
      <c r="E27" s="63">
        <f>(E7*E20)/100</f>
        <v>0.9863945578231293</v>
      </c>
      <c r="F27" s="63">
        <f>(F7*F20)/100</f>
        <v>1.2392156862745098</v>
      </c>
      <c r="G27" s="63">
        <f>(G7*G20)/100</f>
        <v>1.315018315018315</v>
      </c>
      <c r="H27" s="63">
        <f>(H7*H20)/100</f>
        <v>0.812130177514793</v>
      </c>
      <c r="I27" s="63">
        <f>(I7*I20)/100</f>
        <v>1.1</v>
      </c>
      <c r="J27" s="63">
        <f>(J7*J20)/100</f>
        <v>0.9470655926352128</v>
      </c>
      <c r="K27" s="64">
        <f>(K7*K20)/100</f>
        <v>1.0793319415448854</v>
      </c>
      <c r="L27" t="str">
        <f>L7</f>
        <v>SLI - GeForce 6800 Ultra, 425/1100</v>
      </c>
      <c r="M27" s="77">
        <f t="shared" si="3"/>
        <v>1.0262564654031607</v>
      </c>
      <c r="N27" s="42"/>
      <c r="O27" s="43">
        <f t="shared" si="4"/>
        <v>0.812130177514793</v>
      </c>
      <c r="P27" s="43">
        <f t="shared" si="2"/>
        <v>1.315018315018315</v>
      </c>
      <c r="Q27" s="78">
        <f aca="true" t="shared" si="5" ref="Q27:Q32">(R27/M27)/100</f>
        <v>58.445429599741516</v>
      </c>
      <c r="R27" s="5">
        <f>2*R32</f>
        <v>5998</v>
      </c>
      <c r="S27" s="8"/>
    </row>
    <row r="28" spans="1:19" ht="12.75">
      <c r="A28" t="s">
        <v>12</v>
      </c>
      <c r="B28" t="str">
        <f>B8</f>
        <v>SLI - GeForce 6800 GT, 350/1000</v>
      </c>
      <c r="C28" s="57" t="s">
        <v>24</v>
      </c>
      <c r="D28" s="62">
        <f>(D8*D20)/100</f>
        <v>0.5391467416783872</v>
      </c>
      <c r="E28" s="63">
        <f>(E8*E20)/100</f>
        <v>0.8503401360544218</v>
      </c>
      <c r="F28" s="63">
        <f>(F8*F20)/100</f>
        <v>0.9764705882352941</v>
      </c>
      <c r="G28" s="63">
        <f>(G8*G20)/100</f>
        <v>1.1630036630036629</v>
      </c>
      <c r="H28" s="63">
        <f>(H8*H20)/100</f>
        <v>0.7189349112426037</v>
      </c>
      <c r="I28" s="63">
        <f>(I8*I20)/100</f>
        <v>0.9333333333333335</v>
      </c>
      <c r="J28" s="63">
        <f>(J8*J20)/100</f>
        <v>0.8872266973532795</v>
      </c>
      <c r="K28" s="64">
        <f>(K8*K20)/100</f>
        <v>0.9645093945720252</v>
      </c>
      <c r="L28" t="str">
        <f>L8</f>
        <v>SLI - GeForce 6800 GT, 350/1000</v>
      </c>
      <c r="M28" s="77">
        <f t="shared" si="3"/>
        <v>0.879120683184126</v>
      </c>
      <c r="N28" s="42"/>
      <c r="O28" s="43">
        <f t="shared" si="4"/>
        <v>0.7189349112426037</v>
      </c>
      <c r="P28" s="43">
        <f t="shared" si="2"/>
        <v>1.1630036630036629</v>
      </c>
      <c r="Q28" s="78">
        <f t="shared" si="5"/>
        <v>45.97776024743385</v>
      </c>
      <c r="R28" s="5">
        <f>2*R33</f>
        <v>4042</v>
      </c>
      <c r="S28" s="8"/>
    </row>
    <row r="29" spans="1:18" ht="12.75">
      <c r="A29" t="s">
        <v>13</v>
      </c>
      <c r="B29" t="str">
        <f>B9</f>
        <v>CF - Radeon X850, 520/1080</v>
      </c>
      <c r="C29" s="57" t="s">
        <v>24</v>
      </c>
      <c r="D29" s="62">
        <f>(D9*D20)/100</f>
        <v>1.0586029067041725</v>
      </c>
      <c r="E29" s="63">
        <f>(E9*E20)/100</f>
        <v>0.435374149659864</v>
      </c>
      <c r="F29" s="63">
        <f>(F9*F20)/100</f>
        <v>0.907843137254902</v>
      </c>
      <c r="G29" s="63">
        <f>(G9*G20)/100</f>
        <v>1.1245421245421245</v>
      </c>
      <c r="H29" s="63">
        <f>(H9*H20)/100</f>
        <v>1.0192307692307694</v>
      </c>
      <c r="I29" s="63">
        <f>(I9*I20)/100</f>
        <v>1.1</v>
      </c>
      <c r="J29" s="63">
        <f>(J9*J20)/100</f>
        <v>0.8550057537399308</v>
      </c>
      <c r="K29" s="64">
        <f>(K9*K20)/100</f>
        <v>1.3528183716075157</v>
      </c>
      <c r="L29" t="str">
        <f>L9</f>
        <v>CF - Radeon X850, 520/1080</v>
      </c>
      <c r="M29" s="77">
        <f t="shared" si="3"/>
        <v>0.9816771515924099</v>
      </c>
      <c r="N29" s="42"/>
      <c r="O29" s="43">
        <f t="shared" si="4"/>
        <v>0.8550057537399308</v>
      </c>
      <c r="P29" s="43">
        <f t="shared" si="2"/>
        <v>1.3528183716075157</v>
      </c>
      <c r="Q29" s="78">
        <f t="shared" si="5"/>
        <v>48.386579969747416</v>
      </c>
      <c r="R29" s="5">
        <f>2*R36</f>
        <v>4750</v>
      </c>
    </row>
    <row r="30" spans="1:19" ht="12.75">
      <c r="A30" t="s">
        <v>14</v>
      </c>
      <c r="B30" t="str">
        <f>B10</f>
        <v>GeForce 7800 GTX, 430/1200</v>
      </c>
      <c r="C30" s="57" t="s">
        <v>24</v>
      </c>
      <c r="D30" s="62">
        <f>(D10*D20)/100</f>
        <v>0.5897796530707923</v>
      </c>
      <c r="E30" s="63">
        <f>(E10*E20)/100</f>
        <v>0.8775510204081634</v>
      </c>
      <c r="F30" s="63">
        <f>(F10*F20)/100</f>
        <v>1</v>
      </c>
      <c r="G30" s="63">
        <f>(G10*G20)/100</f>
        <v>0.9505494505494505</v>
      </c>
      <c r="H30" s="63">
        <f>(H10*H20)/100</f>
        <v>0.7071005917159764</v>
      </c>
      <c r="I30" s="63">
        <f>(I10*I20)/100</f>
        <v>0.8333333333333335</v>
      </c>
      <c r="J30" s="63">
        <f>(J10*J20)/100</f>
        <v>1</v>
      </c>
      <c r="K30" s="64">
        <f>(K10*K20)/100</f>
        <v>0.8517745302713987</v>
      </c>
      <c r="L30" t="str">
        <f>L10</f>
        <v>GeForce 7800 GTX, 430/1200</v>
      </c>
      <c r="M30" s="77">
        <f t="shared" si="3"/>
        <v>0.8512610724186394</v>
      </c>
      <c r="N30" s="42"/>
      <c r="O30" s="43">
        <f t="shared" si="4"/>
        <v>0.7071005917159764</v>
      </c>
      <c r="P30" s="43">
        <f t="shared" si="2"/>
        <v>1</v>
      </c>
      <c r="Q30" s="78">
        <f t="shared" si="5"/>
        <v>42.513397091183116</v>
      </c>
      <c r="R30" s="5">
        <v>3619</v>
      </c>
      <c r="S30" s="8" t="s">
        <v>67</v>
      </c>
    </row>
    <row r="31" spans="1:19" ht="12.75">
      <c r="A31" t="s">
        <v>15</v>
      </c>
      <c r="B31" t="str">
        <f>B11</f>
        <v>GeForce 7800 GT, 400/1000</v>
      </c>
      <c r="C31" s="57" t="s">
        <v>24</v>
      </c>
      <c r="D31" s="62">
        <f>(D11*D20)/100</f>
        <v>0.5152367557430848</v>
      </c>
      <c r="E31" s="63">
        <f>(E11*E20)/100</f>
        <v>0.7517006802721089</v>
      </c>
      <c r="F31" s="63">
        <f>(F11*F20)/100</f>
        <v>0.8843137254901962</v>
      </c>
      <c r="G31" s="63">
        <f>(G11*G20)/100</f>
        <v>0.8461538461538461</v>
      </c>
      <c r="H31" s="63">
        <f>(H11*H20)/100</f>
        <v>0.628698224852071</v>
      </c>
      <c r="I31" s="63">
        <f>(I11*I20)/100</f>
        <v>0.7333333333333334</v>
      </c>
      <c r="J31" s="63">
        <f>(J11*J20)/100</f>
        <v>0.8952819332566168</v>
      </c>
      <c r="K31" s="64">
        <f>(K11*K20)/100</f>
        <v>0.7181628392484343</v>
      </c>
      <c r="L31" t="str">
        <f>L11</f>
        <v>GeForce 7800 GT, 400/1000</v>
      </c>
      <c r="M31" s="77">
        <f t="shared" si="3"/>
        <v>0.7466101672937115</v>
      </c>
      <c r="N31" s="42"/>
      <c r="O31" s="43">
        <f t="shared" si="4"/>
        <v>0.628698224852071</v>
      </c>
      <c r="P31" s="43">
        <f t="shared" si="2"/>
        <v>0.8952819332566168</v>
      </c>
      <c r="Q31" s="78">
        <f t="shared" si="5"/>
        <v>28.662883171776283</v>
      </c>
      <c r="R31" s="5">
        <v>2140</v>
      </c>
      <c r="S31" t="s">
        <v>68</v>
      </c>
    </row>
    <row r="32" spans="1:19" ht="12.75">
      <c r="A32" t="s">
        <v>16</v>
      </c>
      <c r="B32" t="str">
        <f>B12</f>
        <v>GeForce 6800 Ultra, 425/1100</v>
      </c>
      <c r="C32" s="57" t="s">
        <v>24</v>
      </c>
      <c r="D32" s="62">
        <f>(D12*D20)/100</f>
        <v>0.4008438818565401</v>
      </c>
      <c r="E32" s="63">
        <f>(E12*E20)/100</f>
        <v>0.5782312925170069</v>
      </c>
      <c r="F32" s="63">
        <f>(F12*F20)/100</f>
        <v>0.807843137254902</v>
      </c>
      <c r="G32" s="63">
        <f>(G12*G20)/100</f>
        <v>0.7857142857142857</v>
      </c>
      <c r="H32" s="63">
        <f>(H12*H20)/100</f>
        <v>0.5443786982248521</v>
      </c>
      <c r="I32" s="63">
        <f>(I12*I20)/100</f>
        <v>0.6666666666666667</v>
      </c>
      <c r="J32" s="63">
        <f>(J12*J20)/100</f>
        <v>0.6766398158803222</v>
      </c>
      <c r="K32" s="64">
        <f>(K12*K20)/100</f>
        <v>0.6242171189979123</v>
      </c>
      <c r="L32" t="str">
        <f>L12</f>
        <v>GeForce 6800 Ultra, 425/1100</v>
      </c>
      <c r="M32" s="77">
        <f t="shared" si="3"/>
        <v>0.635566862139061</v>
      </c>
      <c r="N32" s="42"/>
      <c r="O32" s="43">
        <f t="shared" si="4"/>
        <v>0.5443786982248521</v>
      </c>
      <c r="P32" s="43">
        <f t="shared" si="2"/>
        <v>0.807843137254902</v>
      </c>
      <c r="Q32" s="78">
        <f t="shared" si="5"/>
        <v>47.186223490422066</v>
      </c>
      <c r="R32" s="7">
        <v>2999</v>
      </c>
      <c r="S32" s="8" t="s">
        <v>66</v>
      </c>
    </row>
    <row r="33" spans="1:19" ht="12.75">
      <c r="A33" t="s">
        <v>17</v>
      </c>
      <c r="B33" t="str">
        <f>B13</f>
        <v>GeForce 6800 GT, 350/1000</v>
      </c>
      <c r="C33" s="57" t="s">
        <v>24</v>
      </c>
      <c r="D33" s="62">
        <f>(D13*D20)/100</f>
        <v>0.26347866854195967</v>
      </c>
      <c r="E33" s="63">
        <f>(E13*E20)/100</f>
        <v>0.5102040816326531</v>
      </c>
      <c r="F33" s="63">
        <f>(F13*F20)/100</f>
        <v>0.6490196078431373</v>
      </c>
      <c r="G33" s="63">
        <f>(G13*G20)/100</f>
        <v>0.7087912087912087</v>
      </c>
      <c r="H33" s="63">
        <f>(H13*H20)/100</f>
        <v>0.492603550295858</v>
      </c>
      <c r="I33" s="63">
        <f>(I13*I20)/100</f>
        <v>0.6</v>
      </c>
      <c r="J33" s="63">
        <f>(J13*J20)/100</f>
        <v>0.5891829689298044</v>
      </c>
      <c r="K33" s="64">
        <f>(K13*K20)/100</f>
        <v>0.5219206680584552</v>
      </c>
      <c r="L33" t="str">
        <f>L13</f>
        <v>GeForce 6800 GT, 350/1000</v>
      </c>
      <c r="M33" s="77">
        <f t="shared" si="3"/>
        <v>0.5419000942616345</v>
      </c>
      <c r="N33" s="42"/>
      <c r="O33" s="43">
        <f>MIN(F33:K33)</f>
        <v>0.492603550295858</v>
      </c>
      <c r="P33" s="43">
        <f>MAX(F33:K33)</f>
        <v>0.7087912087912087</v>
      </c>
      <c r="Q33" s="78">
        <f>(R33/M33)/100</f>
        <v>37.2946973326091</v>
      </c>
      <c r="R33" s="7">
        <v>2021</v>
      </c>
      <c r="S33" s="8" t="s">
        <v>65</v>
      </c>
    </row>
    <row r="34" spans="1:19" ht="12.75">
      <c r="A34" t="s">
        <v>18</v>
      </c>
      <c r="B34" t="str">
        <f>B14</f>
        <v>Radeon X1800 XT, 625/1500, 512 MB</v>
      </c>
      <c r="C34" s="57" t="s">
        <v>24</v>
      </c>
      <c r="D34" s="62">
        <f>(D14*D20)/100</f>
        <v>1</v>
      </c>
      <c r="E34" s="63">
        <f>(E14*E20)/100</f>
        <v>1</v>
      </c>
      <c r="F34" s="63">
        <f>(F14*F20)/100</f>
        <v>0.6941176470588235</v>
      </c>
      <c r="G34" s="63">
        <f>(G14*G20)/100</f>
        <v>1</v>
      </c>
      <c r="H34" s="63">
        <f>(H14*H20)/100</f>
        <v>1</v>
      </c>
      <c r="I34" s="63">
        <f>(I14*I20)/100</f>
        <v>1</v>
      </c>
      <c r="J34" s="63">
        <f>(J14*J20)/100</f>
        <v>0.9620253164556961</v>
      </c>
      <c r="K34" s="64">
        <f>(K14*K20)/100</f>
        <v>1</v>
      </c>
      <c r="L34" t="str">
        <f>L14</f>
        <v>Radeon X1800 XT, 625/1500, 512 MB</v>
      </c>
      <c r="M34" s="77">
        <f t="shared" si="3"/>
        <v>0.957017870439315</v>
      </c>
      <c r="N34" s="42"/>
      <c r="O34" s="43">
        <f>MIN(F34:K34)</f>
        <v>0.6941176470588235</v>
      </c>
      <c r="P34" s="43">
        <f>MAX(F34:K34)</f>
        <v>1</v>
      </c>
      <c r="Q34" s="78">
        <f>(R34/M34)/100</f>
        <v>43.57285405846997</v>
      </c>
      <c r="R34" s="7">
        <v>4170</v>
      </c>
      <c r="S34" t="s">
        <v>44</v>
      </c>
    </row>
    <row r="35" spans="1:19" ht="12.75">
      <c r="A35" t="s">
        <v>20</v>
      </c>
      <c r="B35" t="str">
        <f>B15</f>
        <v>Radeon X1800 XL, 500/1000</v>
      </c>
      <c r="C35" s="57" t="s">
        <v>24</v>
      </c>
      <c r="D35" s="62">
        <f>(D15*D20)/100</f>
        <v>0.657290201593999</v>
      </c>
      <c r="E35" s="63">
        <f>(E15*E20)/100</f>
        <v>0.5646258503401361</v>
      </c>
      <c r="F35" s="63">
        <f>(F15*F20)/100</f>
        <v>0.511764705882353</v>
      </c>
      <c r="G35" s="63">
        <f>(G15*G20)/100</f>
        <v>0.7527472527472527</v>
      </c>
      <c r="H35" s="63">
        <f>(H15*H20)/100</f>
        <v>0.7485207100591716</v>
      </c>
      <c r="I35" s="63">
        <f>(I15*I20)/100</f>
        <v>0.7333333333333334</v>
      </c>
      <c r="J35" s="63">
        <f>(J15*J20)/100</f>
        <v>0.7940161104718066</v>
      </c>
      <c r="K35" s="64">
        <f>(K15*K20)/100</f>
        <v>0.7703549060542798</v>
      </c>
      <c r="L35" t="str">
        <f>L15</f>
        <v>Radeon X1800 XL, 500/1000</v>
      </c>
      <c r="M35" s="77">
        <f t="shared" si="3"/>
        <v>0.6915816338102915</v>
      </c>
      <c r="N35" s="42"/>
      <c r="O35" s="43">
        <f>MIN(F35:K35)</f>
        <v>0.511764705882353</v>
      </c>
      <c r="P35" s="43">
        <f>MAX(F35:K35)</f>
        <v>0.7940161104718066</v>
      </c>
      <c r="Q35" s="78">
        <f>(R35/M35)/100</f>
        <v>42.27989664633121</v>
      </c>
      <c r="R35" s="7">
        <v>2924</v>
      </c>
      <c r="S35" t="s">
        <v>62</v>
      </c>
    </row>
    <row r="36" spans="1:19" ht="12.75">
      <c r="A36" t="s">
        <v>21</v>
      </c>
      <c r="B36" t="str">
        <f>B16</f>
        <v>Radeon X850 XT, 520/1080</v>
      </c>
      <c r="C36" s="57" t="s">
        <v>24</v>
      </c>
      <c r="D36" s="62">
        <f>(D16*D20)/100</f>
        <v>0.6019690576652601</v>
      </c>
      <c r="E36" s="63">
        <f>(E16*E20)/100</f>
        <v>0.28571428571428575</v>
      </c>
      <c r="F36" s="63">
        <f aca="true" t="shared" si="6" ref="F36:K36">(F16*F20)/100</f>
        <v>0.5019607843137255</v>
      </c>
      <c r="G36" s="63">
        <f t="shared" si="6"/>
        <v>0.6373626373626373</v>
      </c>
      <c r="H36" s="63">
        <f t="shared" si="6"/>
        <v>0.653846153846154</v>
      </c>
      <c r="I36" s="63">
        <f t="shared" si="6"/>
        <v>0.6</v>
      </c>
      <c r="J36" s="63">
        <f t="shared" si="6"/>
        <v>0.5995397008055235</v>
      </c>
      <c r="K36" s="64">
        <f t="shared" si="6"/>
        <v>0.6910229645093946</v>
      </c>
      <c r="L36" t="str">
        <f>L16</f>
        <v>Radeon X850 XT, 520/1080</v>
      </c>
      <c r="M36" s="77">
        <f t="shared" si="3"/>
        <v>0.5714269480271226</v>
      </c>
      <c r="N36" s="42"/>
      <c r="O36" s="43">
        <f>MIN(F36:K36)</f>
        <v>0.5019607843137255</v>
      </c>
      <c r="P36" s="43">
        <f>MAX(F36:K36)</f>
        <v>0.6910229645093946</v>
      </c>
      <c r="Q36" s="78">
        <f>(R36/M36)/100</f>
        <v>41.56261807742521</v>
      </c>
      <c r="R36" s="7">
        <v>2375</v>
      </c>
      <c r="S36" t="s">
        <v>63</v>
      </c>
    </row>
    <row r="37" spans="1:19" ht="13.5" thickBot="1">
      <c r="A37" t="s">
        <v>22</v>
      </c>
      <c r="B37" t="str">
        <f>B17</f>
        <v>Radeon X800 XL, 400/990, 512 MB</v>
      </c>
      <c r="C37" s="57" t="s">
        <v>24</v>
      </c>
      <c r="D37" s="62">
        <f>(D17*D20)/100</f>
        <v>0.4444444444444444</v>
      </c>
      <c r="E37" s="63">
        <f>(E17*E20)/100</f>
        <v>0.3503401360544218</v>
      </c>
      <c r="F37" s="63">
        <f aca="true" t="shared" si="7" ref="F37:K38">(F17*F20)/100</f>
        <v>0.4215686274509804</v>
      </c>
      <c r="G37" s="63">
        <f t="shared" si="7"/>
        <v>0.532967032967033</v>
      </c>
      <c r="H37" s="63">
        <f t="shared" si="7"/>
        <v>0.562130177514793</v>
      </c>
      <c r="I37" s="63">
        <f t="shared" si="7"/>
        <v>0.5</v>
      </c>
      <c r="J37" s="63">
        <f t="shared" si="7"/>
        <v>0.5293440736478712</v>
      </c>
      <c r="K37" s="64">
        <f t="shared" si="7"/>
        <v>0.5762004175365345</v>
      </c>
      <c r="L37" t="str">
        <f>L17</f>
        <v>Radeon X800 XL, 400/990, 512 MB</v>
      </c>
      <c r="M37" s="77">
        <f t="shared" si="3"/>
        <v>0.4896243637020098</v>
      </c>
      <c r="N37" s="44"/>
      <c r="O37" s="43">
        <f>MIN(F37:K37)</f>
        <v>0.4215686274509804</v>
      </c>
      <c r="P37" s="43">
        <f>MAX(F37:K37)</f>
        <v>0.5762004175365345</v>
      </c>
      <c r="Q37" s="78">
        <f>(R37/M37)/100</f>
        <v>50.34471694509514</v>
      </c>
      <c r="R37" s="7">
        <v>2465</v>
      </c>
      <c r="S37" t="s">
        <v>64</v>
      </c>
    </row>
    <row r="38" spans="1:19" ht="13.5" thickBot="1">
      <c r="A38" t="s">
        <v>23</v>
      </c>
      <c r="B38" t="str">
        <f>B18</f>
        <v>Radeon X800 XL, 400/990</v>
      </c>
      <c r="C38" s="57" t="s">
        <v>24</v>
      </c>
      <c r="D38" s="65">
        <f>(D18*D20)/100</f>
        <v>0.45194561650257853</v>
      </c>
      <c r="E38" s="66">
        <f aca="true" t="shared" si="8" ref="E38:K38">(E18*E20)/100</f>
        <v>0.2585034013605442</v>
      </c>
      <c r="F38" s="66">
        <f t="shared" si="8"/>
        <v>0.4176470588235294</v>
      </c>
      <c r="G38" s="66">
        <f t="shared" si="8"/>
        <v>0.5274725274725275</v>
      </c>
      <c r="H38" s="66">
        <f t="shared" si="8"/>
        <v>0.5576923076923078</v>
      </c>
      <c r="I38" s="66">
        <f t="shared" si="8"/>
        <v>0.5333333333333333</v>
      </c>
      <c r="J38" s="66">
        <f t="shared" si="8"/>
        <v>0.5166858457997698</v>
      </c>
      <c r="K38" s="67">
        <f t="shared" si="8"/>
        <v>0.5699373695198331</v>
      </c>
      <c r="L38" t="str">
        <f>L18</f>
        <v>Radeon X800 XL, 400/990</v>
      </c>
      <c r="M38" s="77">
        <f t="shared" si="3"/>
        <v>0.4791521825630529</v>
      </c>
      <c r="N38" s="44"/>
      <c r="O38" s="43">
        <f>MIN(F38:K38)</f>
        <v>0.4176470588235294</v>
      </c>
      <c r="P38" s="43">
        <f>MAX(F38:K38)</f>
        <v>0.5699373695198331</v>
      </c>
      <c r="Q38" s="78">
        <f>(R38/M38)/100</f>
        <v>40.67601215076436</v>
      </c>
      <c r="R38" s="7">
        <v>1949</v>
      </c>
      <c r="S38" t="s">
        <v>45</v>
      </c>
    </row>
    <row r="39" spans="2:18" ht="12.75">
      <c r="B39" s="27"/>
      <c r="C39" s="27"/>
      <c r="D39" s="28"/>
      <c r="E39" s="28"/>
      <c r="F39" s="28"/>
      <c r="G39" s="28"/>
      <c r="H39" s="21"/>
      <c r="I39" s="21"/>
      <c r="J39" s="21"/>
      <c r="K39" s="21"/>
      <c r="L39" s="27"/>
      <c r="M39" s="29"/>
      <c r="N39" s="27"/>
      <c r="O39" s="30"/>
      <c r="P39" s="30"/>
      <c r="Q39" s="31"/>
      <c r="R39" s="5"/>
    </row>
    <row r="40" spans="2:18" ht="12.75">
      <c r="B40" s="27"/>
      <c r="C40" s="27"/>
      <c r="D40" s="21"/>
      <c r="E40" s="21"/>
      <c r="F40" s="21"/>
      <c r="G40" s="21"/>
      <c r="H40" s="21"/>
      <c r="I40" s="21"/>
      <c r="J40" s="21"/>
      <c r="K40" s="21"/>
      <c r="L40" s="27"/>
      <c r="M40" s="29"/>
      <c r="N40" s="27"/>
      <c r="O40" s="30"/>
      <c r="P40" s="30"/>
      <c r="Q40" s="31"/>
      <c r="R40" s="5"/>
    </row>
    <row r="41" spans="2:18" ht="12.75">
      <c r="B41" s="27"/>
      <c r="C41" s="27"/>
      <c r="D41" s="21"/>
      <c r="E41" s="21"/>
      <c r="F41" s="21"/>
      <c r="G41" s="21"/>
      <c r="H41" s="21"/>
      <c r="I41" s="21"/>
      <c r="J41" s="21"/>
      <c r="K41" s="21"/>
      <c r="L41" s="27"/>
      <c r="M41" s="29"/>
      <c r="N41" s="27"/>
      <c r="O41" s="30"/>
      <c r="P41" s="30"/>
      <c r="Q41" s="31"/>
      <c r="R41" s="5"/>
    </row>
    <row r="42" spans="1:18" ht="12.75">
      <c r="A42" t="s">
        <v>9</v>
      </c>
      <c r="B42" t="s">
        <v>55</v>
      </c>
      <c r="C42" s="57" t="s">
        <v>24</v>
      </c>
      <c r="D42" s="7">
        <v>7238</v>
      </c>
      <c r="H42" s="43"/>
      <c r="K42" s="21"/>
      <c r="L42" s="27"/>
      <c r="M42" s="32"/>
      <c r="N42" s="27"/>
      <c r="O42" s="30"/>
      <c r="P42" s="46"/>
      <c r="Q42" s="47"/>
      <c r="R42" s="48"/>
    </row>
    <row r="43" spans="1:18" ht="13.5" thickBot="1">
      <c r="A43" t="s">
        <v>10</v>
      </c>
      <c r="B43" t="s">
        <v>51</v>
      </c>
      <c r="C43" s="57" t="s">
        <v>24</v>
      </c>
      <c r="D43" s="5">
        <v>4280</v>
      </c>
      <c r="H43" s="43"/>
      <c r="K43" s="10"/>
      <c r="M43" s="6"/>
      <c r="O43" s="9"/>
      <c r="P43" s="20"/>
      <c r="Q43" s="45"/>
      <c r="R43" s="48"/>
    </row>
    <row r="44" spans="1:18" ht="13.5" thickBot="1">
      <c r="A44" t="s">
        <v>11</v>
      </c>
      <c r="B44" t="s">
        <v>26</v>
      </c>
      <c r="C44" s="57" t="s">
        <v>24</v>
      </c>
      <c r="D44" s="5">
        <v>5998</v>
      </c>
      <c r="E44" s="8"/>
      <c r="H44" s="43"/>
      <c r="L44" s="12"/>
      <c r="M44" s="13"/>
      <c r="N44" s="13"/>
      <c r="O44" s="14"/>
      <c r="P44" s="11"/>
      <c r="Q44" s="11"/>
      <c r="R44" s="11"/>
    </row>
    <row r="45" spans="1:24" ht="12.75">
      <c r="A45" t="s">
        <v>12</v>
      </c>
      <c r="B45" t="s">
        <v>27</v>
      </c>
      <c r="C45" s="57" t="s">
        <v>24</v>
      </c>
      <c r="D45" s="5">
        <v>4042</v>
      </c>
      <c r="E45" s="8"/>
      <c r="H45" s="43"/>
      <c r="L45" t="s">
        <v>7</v>
      </c>
      <c r="M45" s="77">
        <v>0.4791521825630529</v>
      </c>
      <c r="N45" s="36"/>
      <c r="O45" s="50"/>
      <c r="P45" s="19"/>
      <c r="Q45" t="s">
        <v>37</v>
      </c>
      <c r="R45" s="78">
        <v>58.445429599741516</v>
      </c>
      <c r="T45" t="s">
        <v>36</v>
      </c>
      <c r="U45" s="7">
        <v>7238</v>
      </c>
      <c r="V45" s="77">
        <v>1.5687591659969606</v>
      </c>
      <c r="W45" s="43">
        <v>1.0713463751438435</v>
      </c>
      <c r="X45" s="43">
        <v>1.9607843137254901</v>
      </c>
    </row>
    <row r="46" spans="1:24" ht="12.75">
      <c r="A46" t="s">
        <v>13</v>
      </c>
      <c r="B46" t="s">
        <v>52</v>
      </c>
      <c r="C46" s="57" t="s">
        <v>24</v>
      </c>
      <c r="D46" s="5">
        <v>4750</v>
      </c>
      <c r="H46" s="43"/>
      <c r="L46" t="s">
        <v>58</v>
      </c>
      <c r="M46" s="77">
        <v>0.4896243637020098</v>
      </c>
      <c r="N46" s="19"/>
      <c r="O46" s="51"/>
      <c r="P46" s="19"/>
      <c r="Q46" t="s">
        <v>58</v>
      </c>
      <c r="R46" s="78">
        <v>50.34471694509514</v>
      </c>
      <c r="T46" t="s">
        <v>61</v>
      </c>
      <c r="U46" s="5">
        <v>4280</v>
      </c>
      <c r="V46" s="77">
        <v>1.2853343947646767</v>
      </c>
      <c r="W46" s="43">
        <v>1.048331415420023</v>
      </c>
      <c r="X46" s="43">
        <v>1.649019607843137</v>
      </c>
    </row>
    <row r="47" spans="1:24" ht="12.75">
      <c r="A47" t="s">
        <v>14</v>
      </c>
      <c r="B47" t="s">
        <v>28</v>
      </c>
      <c r="C47" s="57" t="s">
        <v>24</v>
      </c>
      <c r="D47" s="5">
        <v>3619</v>
      </c>
      <c r="E47" s="8" t="s">
        <v>67</v>
      </c>
      <c r="H47" s="43"/>
      <c r="L47" t="s">
        <v>4</v>
      </c>
      <c r="M47" s="77">
        <v>0.5419000942616345</v>
      </c>
      <c r="N47" s="19"/>
      <c r="O47" s="51"/>
      <c r="P47" s="19"/>
      <c r="Q47" t="s">
        <v>60</v>
      </c>
      <c r="R47" s="78">
        <v>48.386579969747416</v>
      </c>
      <c r="T47" t="s">
        <v>37</v>
      </c>
      <c r="U47" s="5">
        <v>5998</v>
      </c>
      <c r="V47" s="77">
        <v>1.0262564654031607</v>
      </c>
      <c r="W47" s="43">
        <v>0.812130177514793</v>
      </c>
      <c r="X47" s="43">
        <v>1.315018315018315</v>
      </c>
    </row>
    <row r="48" spans="1:24" ht="12.75">
      <c r="A48" t="s">
        <v>15</v>
      </c>
      <c r="B48" t="s">
        <v>29</v>
      </c>
      <c r="C48" s="57" t="s">
        <v>24</v>
      </c>
      <c r="D48" s="5">
        <v>2140</v>
      </c>
      <c r="E48" t="s">
        <v>68</v>
      </c>
      <c r="H48" s="43"/>
      <c r="L48" t="s">
        <v>41</v>
      </c>
      <c r="M48" s="77">
        <v>0.5714269480271226</v>
      </c>
      <c r="N48" s="19"/>
      <c r="O48" s="51"/>
      <c r="P48" s="19"/>
      <c r="Q48" t="s">
        <v>3</v>
      </c>
      <c r="R48" s="78">
        <v>47.186223490422066</v>
      </c>
      <c r="T48" t="s">
        <v>38</v>
      </c>
      <c r="U48" s="5">
        <v>4042</v>
      </c>
      <c r="V48" s="77">
        <v>0.879120683184126</v>
      </c>
      <c r="W48" s="43">
        <v>0.7189349112426037</v>
      </c>
      <c r="X48" s="43">
        <v>1.1630036630036629</v>
      </c>
    </row>
    <row r="49" spans="1:24" ht="12.75">
      <c r="A49" t="s">
        <v>16</v>
      </c>
      <c r="B49" t="s">
        <v>30</v>
      </c>
      <c r="C49" s="57" t="s">
        <v>24</v>
      </c>
      <c r="D49" s="7">
        <v>2999</v>
      </c>
      <c r="E49" s="8" t="s">
        <v>66</v>
      </c>
      <c r="H49" s="43"/>
      <c r="L49" t="s">
        <v>3</v>
      </c>
      <c r="M49" s="77">
        <v>0.635566862139061</v>
      </c>
      <c r="N49" s="19"/>
      <c r="O49" s="51"/>
      <c r="P49" s="19"/>
      <c r="Q49" t="s">
        <v>36</v>
      </c>
      <c r="R49" s="78">
        <v>46.13837583795206</v>
      </c>
      <c r="T49" t="s">
        <v>60</v>
      </c>
      <c r="U49" s="5">
        <v>4750</v>
      </c>
      <c r="V49" s="77">
        <v>0.9816771515924099</v>
      </c>
      <c r="W49" s="43">
        <v>0.8550057537399308</v>
      </c>
      <c r="X49" s="43">
        <v>1.3528183716075157</v>
      </c>
    </row>
    <row r="50" spans="1:24" ht="12.75">
      <c r="A50" t="s">
        <v>17</v>
      </c>
      <c r="B50" t="s">
        <v>31</v>
      </c>
      <c r="C50" s="57" t="s">
        <v>24</v>
      </c>
      <c r="D50" s="7">
        <v>2021</v>
      </c>
      <c r="E50" s="8" t="s">
        <v>65</v>
      </c>
      <c r="H50" s="43"/>
      <c r="L50" t="s">
        <v>43</v>
      </c>
      <c r="M50" s="77">
        <v>0.6915816338102915</v>
      </c>
      <c r="N50" s="19"/>
      <c r="O50" s="51"/>
      <c r="P50" s="19"/>
      <c r="Q50" t="s">
        <v>38</v>
      </c>
      <c r="R50" s="78">
        <v>45.97776024743385</v>
      </c>
      <c r="T50" t="s">
        <v>39</v>
      </c>
      <c r="U50" s="5">
        <v>3619</v>
      </c>
      <c r="V50" s="77">
        <v>0.8512610724186394</v>
      </c>
      <c r="W50" s="43">
        <v>0.7071005917159764</v>
      </c>
      <c r="X50" s="43">
        <v>1</v>
      </c>
    </row>
    <row r="51" spans="1:24" ht="12.75">
      <c r="A51" t="s">
        <v>18</v>
      </c>
      <c r="B51" t="s">
        <v>53</v>
      </c>
      <c r="C51" s="57" t="s">
        <v>24</v>
      </c>
      <c r="D51" s="7">
        <v>4170</v>
      </c>
      <c r="E51" t="s">
        <v>44</v>
      </c>
      <c r="H51" s="43"/>
      <c r="L51" t="s">
        <v>40</v>
      </c>
      <c r="M51" s="77">
        <v>0.7466101672937115</v>
      </c>
      <c r="N51" s="19"/>
      <c r="O51" s="51"/>
      <c r="P51" s="19"/>
      <c r="Q51" t="s">
        <v>69</v>
      </c>
      <c r="R51" s="78">
        <v>43.57285405846997</v>
      </c>
      <c r="T51" t="s">
        <v>40</v>
      </c>
      <c r="U51" s="5">
        <v>2140</v>
      </c>
      <c r="V51" s="77">
        <v>0.7466101672937115</v>
      </c>
      <c r="W51" s="43">
        <v>0.628698224852071</v>
      </c>
      <c r="X51" s="43">
        <v>0.8952819332566168</v>
      </c>
    </row>
    <row r="52" spans="1:24" ht="12.75">
      <c r="A52" t="s">
        <v>20</v>
      </c>
      <c r="B52" t="s">
        <v>54</v>
      </c>
      <c r="C52" s="57" t="s">
        <v>24</v>
      </c>
      <c r="D52" s="7">
        <v>2924</v>
      </c>
      <c r="E52" t="s">
        <v>62</v>
      </c>
      <c r="H52" s="43"/>
      <c r="L52" t="s">
        <v>39</v>
      </c>
      <c r="M52" s="77">
        <v>0.8512610724186394</v>
      </c>
      <c r="N52" s="19"/>
      <c r="O52" s="51"/>
      <c r="P52" s="19"/>
      <c r="Q52" t="s">
        <v>39</v>
      </c>
      <c r="R52" s="78">
        <v>42.513397091183116</v>
      </c>
      <c r="T52" t="s">
        <v>3</v>
      </c>
      <c r="U52" s="7">
        <v>2999</v>
      </c>
      <c r="V52" s="77">
        <v>0.635566862139061</v>
      </c>
      <c r="W52" s="43">
        <v>0.5443786982248521</v>
      </c>
      <c r="X52" s="43">
        <v>0.807843137254902</v>
      </c>
    </row>
    <row r="53" spans="1:24" ht="12.75">
      <c r="A53" t="s">
        <v>21</v>
      </c>
      <c r="B53" t="s">
        <v>32</v>
      </c>
      <c r="C53" s="57" t="s">
        <v>24</v>
      </c>
      <c r="D53" s="7">
        <v>2375</v>
      </c>
      <c r="E53" t="s">
        <v>63</v>
      </c>
      <c r="H53" s="43"/>
      <c r="L53" t="s">
        <v>38</v>
      </c>
      <c r="M53" s="77">
        <v>0.879120683184126</v>
      </c>
      <c r="N53" s="11"/>
      <c r="O53" s="16"/>
      <c r="P53" s="11"/>
      <c r="Q53" t="s">
        <v>43</v>
      </c>
      <c r="R53" s="78">
        <v>42.27989664633121</v>
      </c>
      <c r="T53" t="s">
        <v>4</v>
      </c>
      <c r="U53" s="7">
        <v>2021</v>
      </c>
      <c r="V53" s="77">
        <v>0.5419000942616345</v>
      </c>
      <c r="W53" s="43">
        <v>0.492603550295858</v>
      </c>
      <c r="X53" s="43">
        <v>0.7087912087912087</v>
      </c>
    </row>
    <row r="54" spans="1:24" ht="12.75">
      <c r="A54" t="s">
        <v>22</v>
      </c>
      <c r="B54" t="s">
        <v>33</v>
      </c>
      <c r="C54" s="57" t="s">
        <v>24</v>
      </c>
      <c r="D54" s="7">
        <v>2465</v>
      </c>
      <c r="E54" t="s">
        <v>64</v>
      </c>
      <c r="H54" s="43"/>
      <c r="L54" t="s">
        <v>59</v>
      </c>
      <c r="M54" s="77">
        <v>0.957017870439315</v>
      </c>
      <c r="N54" s="11"/>
      <c r="O54" s="16"/>
      <c r="P54" s="11"/>
      <c r="Q54" t="s">
        <v>41</v>
      </c>
      <c r="R54" s="78">
        <v>41.56261807742521</v>
      </c>
      <c r="T54" t="s">
        <v>69</v>
      </c>
      <c r="U54" s="7">
        <v>4170</v>
      </c>
      <c r="V54" s="77">
        <v>0.957017870439315</v>
      </c>
      <c r="W54" s="43">
        <v>0.6941176470588235</v>
      </c>
      <c r="X54" s="43">
        <v>1</v>
      </c>
    </row>
    <row r="55" spans="1:24" ht="12.75">
      <c r="A55" t="s">
        <v>23</v>
      </c>
      <c r="B55" t="s">
        <v>57</v>
      </c>
      <c r="C55" s="57" t="s">
        <v>24</v>
      </c>
      <c r="D55" s="7">
        <v>1949</v>
      </c>
      <c r="E55" t="s">
        <v>45</v>
      </c>
      <c r="H55" s="43"/>
      <c r="L55" t="s">
        <v>60</v>
      </c>
      <c r="M55" s="77">
        <v>0.9816771515924099</v>
      </c>
      <c r="N55" s="11"/>
      <c r="O55" s="16"/>
      <c r="P55" s="11"/>
      <c r="Q55" t="s">
        <v>7</v>
      </c>
      <c r="R55" s="78">
        <v>40.67601215076436</v>
      </c>
      <c r="T55" t="s">
        <v>43</v>
      </c>
      <c r="U55" s="7">
        <v>2924</v>
      </c>
      <c r="V55" s="77">
        <v>0.6915816338102915</v>
      </c>
      <c r="W55" s="43">
        <v>0.511764705882353</v>
      </c>
      <c r="X55" s="43">
        <v>0.7940161104718066</v>
      </c>
    </row>
    <row r="56" spans="4:24" ht="12.75">
      <c r="D56" s="57"/>
      <c r="E56" s="58"/>
      <c r="F56" s="57"/>
      <c r="G56" s="58"/>
      <c r="H56" s="56"/>
      <c r="I56" s="56"/>
      <c r="J56" s="56"/>
      <c r="L56" t="s">
        <v>37</v>
      </c>
      <c r="M56" s="77">
        <v>1.0262564654031607</v>
      </c>
      <c r="N56" s="11"/>
      <c r="O56" s="52"/>
      <c r="P56" s="20"/>
      <c r="Q56" t="s">
        <v>4</v>
      </c>
      <c r="R56" s="78">
        <v>37.2946973326091</v>
      </c>
      <c r="T56" t="s">
        <v>41</v>
      </c>
      <c r="U56" s="7">
        <v>2375</v>
      </c>
      <c r="V56" s="77">
        <v>0.5714269480271226</v>
      </c>
      <c r="W56" s="43">
        <v>0.5019607843137255</v>
      </c>
      <c r="X56" s="43">
        <v>0.6910229645093946</v>
      </c>
    </row>
    <row r="57" spans="4:24" ht="12.75">
      <c r="D57" s="57"/>
      <c r="E57" s="58"/>
      <c r="F57" s="57"/>
      <c r="G57" s="58"/>
      <c r="H57" s="56"/>
      <c r="I57" s="56"/>
      <c r="J57" s="56"/>
      <c r="L57" t="s">
        <v>61</v>
      </c>
      <c r="M57" s="77">
        <v>1.2853343947646767</v>
      </c>
      <c r="N57" s="11"/>
      <c r="O57" s="52"/>
      <c r="P57" s="20"/>
      <c r="Q57" t="s">
        <v>61</v>
      </c>
      <c r="R57" s="78">
        <v>33.29872768855296</v>
      </c>
      <c r="T57" t="s">
        <v>58</v>
      </c>
      <c r="U57" s="7">
        <v>2465</v>
      </c>
      <c r="V57" s="77">
        <v>0.4896243637020098</v>
      </c>
      <c r="W57" s="43">
        <v>0.4215686274509804</v>
      </c>
      <c r="X57" s="43">
        <v>0.5762004175365345</v>
      </c>
    </row>
    <row r="58" spans="12:24" ht="12.75">
      <c r="L58" t="s">
        <v>36</v>
      </c>
      <c r="M58" s="77">
        <v>1.5687591659969606</v>
      </c>
      <c r="N58" s="11"/>
      <c r="O58" s="52"/>
      <c r="P58" s="20"/>
      <c r="Q58" t="s">
        <v>40</v>
      </c>
      <c r="R58" s="78">
        <v>28.662883171776283</v>
      </c>
      <c r="T58" t="s">
        <v>7</v>
      </c>
      <c r="U58" s="7">
        <v>1949</v>
      </c>
      <c r="V58" s="77">
        <v>0.4791521825630529</v>
      </c>
      <c r="W58" s="43">
        <v>0.4176470588235294</v>
      </c>
      <c r="X58" s="43">
        <v>0.5699373695198331</v>
      </c>
    </row>
    <row r="59" spans="12:24" ht="12.75">
      <c r="L59" s="15"/>
      <c r="M59" s="39"/>
      <c r="N59" s="11"/>
      <c r="O59" s="52"/>
      <c r="P59" s="20"/>
      <c r="R59" s="54"/>
      <c r="U59" s="5"/>
      <c r="V59" s="39"/>
      <c r="W59" s="56"/>
      <c r="X59" s="56"/>
    </row>
    <row r="60" spans="12:24" ht="13.5" thickBot="1">
      <c r="L60" s="18"/>
      <c r="M60" s="40"/>
      <c r="N60" s="11"/>
      <c r="O60" s="52"/>
      <c r="P60" s="20"/>
      <c r="R60" s="55"/>
      <c r="U60" s="5"/>
      <c r="V60" s="40"/>
      <c r="W60" s="56"/>
      <c r="X60" s="56"/>
    </row>
    <row r="61" spans="12:18" ht="12.75">
      <c r="L61" s="15"/>
      <c r="M61" s="20"/>
      <c r="N61" s="11"/>
      <c r="O61" s="52"/>
      <c r="P61" s="20"/>
      <c r="Q61" s="49"/>
      <c r="R61" s="11"/>
    </row>
    <row r="62" spans="12:18" ht="12.75">
      <c r="L62" s="15"/>
      <c r="M62" s="20"/>
      <c r="N62" s="11"/>
      <c r="O62" s="52"/>
      <c r="P62" s="20"/>
      <c r="Q62" s="49"/>
      <c r="R62" s="11"/>
    </row>
    <row r="63" spans="12:18" ht="12.75">
      <c r="L63" s="15"/>
      <c r="M63" s="17"/>
      <c r="N63" s="11"/>
      <c r="O63" s="52"/>
      <c r="P63" s="20"/>
      <c r="Q63" s="49"/>
      <c r="R63" s="11"/>
    </row>
    <row r="64" spans="4:18" ht="12.75">
      <c r="D64" s="2"/>
      <c r="F64" s="2"/>
      <c r="L64" s="15"/>
      <c r="M64" s="17"/>
      <c r="N64" s="11"/>
      <c r="O64" s="52"/>
      <c r="P64" s="20"/>
      <c r="Q64" s="49"/>
      <c r="R64" s="11"/>
    </row>
    <row r="65" spans="12:18" ht="12.75">
      <c r="L65" s="15"/>
      <c r="M65" s="19"/>
      <c r="N65" s="19"/>
      <c r="O65" s="51"/>
      <c r="P65" s="19"/>
      <c r="Q65" s="49"/>
      <c r="R65" s="11"/>
    </row>
    <row r="66" spans="12:18" ht="12.75">
      <c r="L66" s="15"/>
      <c r="M66" s="20"/>
      <c r="N66" s="11"/>
      <c r="O66" s="52"/>
      <c r="P66" s="20"/>
      <c r="Q66" s="49"/>
      <c r="R66" s="11"/>
    </row>
    <row r="67" spans="12:18" ht="13.5" thickBot="1">
      <c r="L67" s="18"/>
      <c r="M67" s="37"/>
      <c r="N67" s="38"/>
      <c r="O67" s="53"/>
      <c r="P67" s="20"/>
      <c r="Q67" s="49"/>
      <c r="R67" s="11"/>
    </row>
  </sheetData>
  <sheetProtection/>
  <printOptions/>
  <pageMargins left="0.75" right="0.75" top="1" bottom="1" header="0" footer="0"/>
  <pageSetup orientation="portrait" paperSize="9" r:id="rId2"/>
  <ignoredErrors>
    <ignoredError sqref="P25:P32 N25:N32 Q27:Q3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T Hansen</dc:creator>
  <cp:keywords/>
  <dc:description/>
  <cp:lastModifiedBy>Nicki T Hansen</cp:lastModifiedBy>
  <dcterms:created xsi:type="dcterms:W3CDTF">2004-12-05T09:30:57Z</dcterms:created>
  <dcterms:modified xsi:type="dcterms:W3CDTF">2005-11-30T06:23:58Z</dcterms:modified>
  <cp:category/>
  <cp:version/>
  <cp:contentType/>
  <cp:contentStatus/>
</cp:coreProperties>
</file>